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860" activeTab="5"/>
  </bookViews>
  <sheets>
    <sheet name="TOTAL GERAL - SUDOESTE - 2012" sheetId="1" r:id="rId1"/>
    <sheet name="003-Ambulatório" sheetId="2" r:id="rId2"/>
    <sheet name="004-Laboratório" sheetId="3" r:id="rId3"/>
    <sheet name="190-Distrito Sudoeste" sheetId="4" r:id="rId4"/>
    <sheet name="192-Centro Esp.Odont.-CEO" sheetId="5" r:id="rId5"/>
    <sheet name="195-Visa Sudoeste" sheetId="6" r:id="rId6"/>
    <sheet name="196-Caps David Capistrano" sheetId="7" r:id="rId7"/>
    <sheet name="197-Botica" sheetId="8" r:id="rId8"/>
    <sheet name="198-CS Santo antonio" sheetId="9" r:id="rId9"/>
    <sheet name="199-CS Vila União CAIC" sheetId="10" r:id="rId10"/>
    <sheet name="200-Tear das artes" sheetId="11" r:id="rId11"/>
    <sheet name="201-Caps Aeroporto-NovoTempo" sheetId="12" r:id="rId12"/>
    <sheet name="203-CS Santa Lúcia" sheetId="13" r:id="rId13"/>
    <sheet name="205-DIC I" sheetId="14" r:id="rId14"/>
    <sheet name="206-DIC III" sheetId="15" r:id="rId15"/>
    <sheet name="208-CS Vista Alegre" sheetId="16" r:id="rId16"/>
    <sheet name="209-Cs Tancredo-c. eliseos" sheetId="17" r:id="rId17"/>
    <sheet name="212-CS Capivari" sheetId="18" r:id="rId18"/>
    <sheet name="213-CS Aeroporto" sheetId="19" r:id="rId19"/>
    <sheet name="216-193- Ouro Verde" sheetId="20" r:id="rId20"/>
    <sheet name="217-CS São Cristovão" sheetId="21" r:id="rId21"/>
    <sheet name="218-CS Itatinga" sheetId="22" r:id="rId22"/>
    <sheet name="225- União de Bairros" sheetId="23" r:id="rId23"/>
    <sheet name="Plan1" sheetId="24" r:id="rId24"/>
  </sheets>
  <definedNames>
    <definedName name="_xlnm.Print_Area" localSheetId="2">'004-Laboratório'!$B$1:$N$50</definedName>
  </definedNames>
  <calcPr fullCalcOnLoad="1"/>
</workbook>
</file>

<file path=xl/sharedStrings.xml><?xml version="1.0" encoding="utf-8"?>
<sst xmlns="http://schemas.openxmlformats.org/spreadsheetml/2006/main" count="1150" uniqueCount="72">
  <si>
    <t>Alimentos</t>
  </si>
  <si>
    <t>Água</t>
  </si>
  <si>
    <t>Aluguel de Imóveis</t>
  </si>
  <si>
    <t>Confecções</t>
  </si>
  <si>
    <t>Combustível</t>
  </si>
  <si>
    <t>Energia</t>
  </si>
  <si>
    <t>Enfermagem</t>
  </si>
  <si>
    <t>Homeopatia</t>
  </si>
  <si>
    <t>Impressos</t>
  </si>
  <si>
    <t>Imuno/Vacinas</t>
  </si>
  <si>
    <t>Lanches e Refeições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</si>
  <si>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</si>
  <si>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</si>
  <si>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</si>
  <si>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</si>
  <si>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</si>
  <si>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</si>
  <si>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</si>
  <si>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</si>
  <si>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</si>
  <si>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Medicamentos</t>
  </si>
  <si>
    <t>Ostomia</t>
  </si>
  <si>
    <t>Outros</t>
  </si>
  <si>
    <t>Pessoal de Limpeza</t>
  </si>
  <si>
    <t>Pessoal de Segurança</t>
  </si>
  <si>
    <t>Produtos Manipulados</t>
  </si>
  <si>
    <t>Reabilitação Física</t>
  </si>
  <si>
    <t>Salários</t>
  </si>
  <si>
    <t>Saúde Bucal</t>
  </si>
  <si>
    <t>Sub Judice</t>
  </si>
  <si>
    <t>Telefone</t>
  </si>
  <si>
    <t>Terapia Ocupacional</t>
  </si>
  <si>
    <t>TOTAL</t>
  </si>
  <si>
    <t>Salários -  C.Ferreira</t>
  </si>
  <si>
    <t>Transporte - Manutenção</t>
  </si>
  <si>
    <t>AMBULATORIO</t>
  </si>
  <si>
    <t>LABORATORIO</t>
  </si>
  <si>
    <t>DISTRITO SUDESTE</t>
  </si>
  <si>
    <t>VISA SUDESTE</t>
  </si>
  <si>
    <t>CAPS DAVID CAPISTRANO</t>
  </si>
  <si>
    <t>BOTICA</t>
  </si>
  <si>
    <t>ANTONIO</t>
  </si>
  <si>
    <t>TEAR DAS ARTES</t>
  </si>
  <si>
    <t>LUCIA</t>
  </si>
  <si>
    <t>VISTA ALEGRE</t>
  </si>
  <si>
    <t>CAPIVARI</t>
  </si>
  <si>
    <t>AEROPORTO</t>
  </si>
  <si>
    <t>OURO VERDE</t>
  </si>
  <si>
    <t>CRISTOVAO</t>
  </si>
  <si>
    <t>ITATINGA</t>
  </si>
  <si>
    <t>UNIAO DE BAIRROS</t>
  </si>
  <si>
    <t>VILA UNIAO-CAIC</t>
  </si>
  <si>
    <t>CS TANCREDO-campos eliseos</t>
  </si>
  <si>
    <t>Manutenção de Veiculos</t>
  </si>
  <si>
    <t>CAPS AEROPORTO,NOVO TEMPO</t>
  </si>
  <si>
    <t>MATERIAL e SERVIÇOS/MÊS</t>
  </si>
  <si>
    <t>Aluguel de Veiculos</t>
  </si>
  <si>
    <t>Contratos - Rede</t>
  </si>
  <si>
    <t>Contratos - Laboratório</t>
  </si>
  <si>
    <t>Dietas e Suplemento alimentar</t>
  </si>
  <si>
    <t>Material Seg. Trabalho</t>
  </si>
  <si>
    <t>Medicamentos Zoonoses</t>
  </si>
  <si>
    <t>Outros Adesivagem</t>
  </si>
  <si>
    <t>Outros Serviços</t>
  </si>
  <si>
    <t>Serviços</t>
  </si>
  <si>
    <t>Telefonia Movel</t>
  </si>
  <si>
    <t>Zoonoses</t>
  </si>
  <si>
    <t>Previdencia/beneficios</t>
  </si>
  <si>
    <t>CEO - CENTRO ESP.ODONTOLOGICA</t>
  </si>
  <si>
    <t>TOTAL DE EXAMES</t>
  </si>
  <si>
    <t>dic i</t>
  </si>
  <si>
    <t>dic iii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</si>
</sst>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#,##0.00_ ;\-#,##0.00\ 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3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9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9" fontId="3" fillId="0" borderId="10" xfId="0" applyNumberFormat="1" applyFont="1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4" fillId="34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39" fontId="4" fillId="35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52"/>
  <sheetViews>
    <sheetView zoomScalePageLayoutView="0" workbookViewId="0" topLeftCell="B1">
      <selection activeCell="O4" sqref="O4"/>
    </sheetView>
  </sheetViews>
  <sheetFormatPr defaultColWidth="9.140625" defaultRowHeight="12.75"/>
  <cols>
    <col min="1" max="1" width="0.42578125" style="0" customWidth="1"/>
    <col min="2" max="2" width="26.7109375" style="0" customWidth="1"/>
    <col min="3" max="14" width="11.7109375" style="0" customWidth="1"/>
    <col min="15" max="15" width="13.421875" style="0" customWidth="1"/>
    <col min="16" max="16" width="10.7109375" style="0" bestFit="1" customWidth="1"/>
  </cols>
  <sheetData>
    <row r="1" spans="2:14" ht="12.75">
      <c r="B1" s="2" t="s">
        <v>55</v>
      </c>
      <c r="C1" s="4">
        <v>40909</v>
      </c>
      <c r="D1" s="4">
        <v>40940</v>
      </c>
      <c r="E1" s="4">
        <v>40969</v>
      </c>
      <c r="F1" s="4">
        <v>41000</v>
      </c>
      <c r="G1" s="4">
        <v>41030</v>
      </c>
      <c r="H1" s="4">
        <v>41061</v>
      </c>
      <c r="I1" s="4">
        <v>41091</v>
      </c>
      <c r="J1" s="4">
        <v>41122</v>
      </c>
      <c r="K1" s="4">
        <v>41153</v>
      </c>
      <c r="L1" s="4">
        <v>41183</v>
      </c>
      <c r="M1" s="4">
        <v>41214</v>
      </c>
      <c r="N1" s="4">
        <v>41244</v>
      </c>
    </row>
    <row r="2" spans="2:14" ht="14.25" customHeight="1">
      <c r="B2" s="5" t="s">
        <v>0</v>
      </c>
      <c r="C2" s="6">
        <f>'003-Ambulatório'!C2+'004-Laboratório'!C2+'190-Distrito Sudoeste'!C2+'192-Centro Esp.Odont.-CEO'!C2+'195-Visa Sudoeste'!C2+'196-Caps David Capistrano'!C2+'197-Botica'!C2+'198-CS Santo antonio'!C2+'199-CS Vila União CAIC'!C2+'200-Tear das artes'!C2+'201-Caps Aeroporto-NovoTempo'!C2+'203-CS Santa Lúcia'!C2+'205-DIC I'!C2+'206-DIC III'!C2+'208-CS Vista Alegre'!C2+'209-Cs Tancredo-c. eliseos'!C2+'212-CS Capivari'!C2+'213-CS Aeroporto'!C2+'216-193- Ouro Verde'!C2+'217-CS São Cristovão'!C2+'218-CS Itatinga'!C2+'225- União de Bairros'!C2</f>
        <v>65.96000000000001</v>
      </c>
      <c r="D2" s="6">
        <f>'003-Ambulatório'!D2+'004-Laboratório'!D2+'190-Distrito Sudoeste'!D2+'192-Centro Esp.Odont.-CEO'!D2+'195-Visa Sudoeste'!D2+'196-Caps David Capistrano'!D2+'197-Botica'!D2+'198-CS Santo antonio'!D2+'199-CS Vila União CAIC'!D2+'200-Tear das artes'!D2+'201-Caps Aeroporto-NovoTempo'!D2+'203-CS Santa Lúcia'!D2+'205-DIC I'!D2+'206-DIC III'!D2+'208-CS Vista Alegre'!D2+'209-Cs Tancredo-c. eliseos'!D2+'212-CS Capivari'!D2+'213-CS Aeroporto'!D2+'216-193- Ouro Verde'!D2+'217-CS São Cristovão'!D2+'218-CS Itatinga'!D2+'225- União de Bairros'!D2</f>
        <v>121.30000000000001</v>
      </c>
      <c r="E2" s="6">
        <f>'003-Ambulatório'!E2+'004-Laboratório'!E2+'190-Distrito Sudoeste'!E2+'192-Centro Esp.Odont.-CEO'!E2+'195-Visa Sudoeste'!E2+'196-Caps David Capistrano'!E2+'197-Botica'!E2+'198-CS Santo antonio'!E2+'199-CS Vila União CAIC'!E2+'200-Tear das artes'!E2+'201-Caps Aeroporto-NovoTempo'!E2+'203-CS Santa Lúcia'!E2+'205-DIC I'!E2+'206-DIC III'!E2+'208-CS Vista Alegre'!E2+'209-Cs Tancredo-c. eliseos'!E2+'212-CS Capivari'!E2+'213-CS Aeroporto'!E2+'216-193- Ouro Verde'!E2+'217-CS São Cristovão'!E2+'218-CS Itatinga'!E2+'225- União de Bairros'!E2</f>
        <v>810.07</v>
      </c>
      <c r="F2" s="6">
        <f>'003-Ambulatório'!F2+'004-Laboratório'!F2+'190-Distrito Sudoeste'!F2+'192-Centro Esp.Odont.-CEO'!F2+'195-Visa Sudoeste'!F2+'196-Caps David Capistrano'!F2+'197-Botica'!F2+'198-CS Santo antonio'!F2+'199-CS Vila União CAIC'!F2+'200-Tear das artes'!F2+'201-Caps Aeroporto-NovoTempo'!F2+'203-CS Santa Lúcia'!F2+'205-DIC I'!F2+'206-DIC III'!F2+'208-CS Vista Alegre'!F2+'209-Cs Tancredo-c. eliseos'!F2+'212-CS Capivari'!F2+'213-CS Aeroporto'!F2+'216-193- Ouro Verde'!F2+'217-CS São Cristovão'!F2+'218-CS Itatinga'!F2+'225- União de Bairros'!F2</f>
        <v>0</v>
      </c>
      <c r="G2" s="6">
        <f>'003-Ambulatório'!G2+'004-Laboratório'!G2+'190-Distrito Sudoeste'!G2+'192-Centro Esp.Odont.-CEO'!G2+'195-Visa Sudoeste'!G2+'196-Caps David Capistrano'!G2+'197-Botica'!G2+'198-CS Santo antonio'!G2+'199-CS Vila União CAIC'!G2+'200-Tear das artes'!G2+'201-Caps Aeroporto-NovoTempo'!G2+'203-CS Santa Lúcia'!G2+'205-DIC I'!G2+'206-DIC III'!G2+'208-CS Vista Alegre'!G2+'209-Cs Tancredo-c. eliseos'!G2+'212-CS Capivari'!G2+'213-CS Aeroporto'!G2+'216-193- Ouro Verde'!G2+'217-CS São Cristovão'!G2+'218-CS Itatinga'!G2+'225- União de Bairros'!G2</f>
        <v>0</v>
      </c>
      <c r="H2" s="6">
        <f>'003-Ambulatório'!H2+'004-Laboratório'!H2+'190-Distrito Sudoeste'!H2+'192-Centro Esp.Odont.-CEO'!H2+'195-Visa Sudoeste'!H2+'196-Caps David Capistrano'!H2+'197-Botica'!H2+'198-CS Santo antonio'!H2+'199-CS Vila União CAIC'!H2+'200-Tear das artes'!H2+'201-Caps Aeroporto-NovoTempo'!H2+'203-CS Santa Lúcia'!H2+'205-DIC I'!H2+'206-DIC III'!H2+'208-CS Vista Alegre'!H2+'209-Cs Tancredo-c. eliseos'!H2+'212-CS Capivari'!H2+'213-CS Aeroporto'!H2+'216-193- Ouro Verde'!H2+'217-CS São Cristovão'!H2+'218-CS Itatinga'!H2+'225- União de Bairros'!H2</f>
        <v>1085.82</v>
      </c>
      <c r="I2" s="6">
        <f>'003-Ambulatório'!I2+'004-Laboratório'!I2+'190-Distrito Sudoeste'!I2+'192-Centro Esp.Odont.-CEO'!I2+'195-Visa Sudoeste'!I2+'196-Caps David Capistrano'!I2+'197-Botica'!I2+'198-CS Santo antonio'!I2+'199-CS Vila União CAIC'!I2+'200-Tear das artes'!I2+'201-Caps Aeroporto-NovoTempo'!I2+'203-CS Santa Lúcia'!I2+'205-DIC I'!I2+'206-DIC III'!I2+'208-CS Vista Alegre'!I2+'209-Cs Tancredo-c. eliseos'!I2+'212-CS Capivari'!I2+'213-CS Aeroporto'!I2+'216-193- Ouro Verde'!I2+'217-CS São Cristovão'!I2+'218-CS Itatinga'!I2+'225- União de Bairros'!I2</f>
        <v>309.62</v>
      </c>
      <c r="J2" s="6">
        <f>'003-Ambulatório'!J2+'004-Laboratório'!J2+'190-Distrito Sudoeste'!J2+'192-Centro Esp.Odont.-CEO'!J2+'195-Visa Sudoeste'!J2+'196-Caps David Capistrano'!J2+'197-Botica'!J2+'198-CS Santo antonio'!J2+'199-CS Vila União CAIC'!J2+'200-Tear das artes'!J2+'201-Caps Aeroporto-NovoTempo'!J2+'203-CS Santa Lúcia'!J2+'205-DIC I'!J2+'206-DIC III'!J2+'208-CS Vista Alegre'!J2+'209-Cs Tancredo-c. eliseos'!J2+'212-CS Capivari'!J2+'213-CS Aeroporto'!J2+'216-193- Ouro Verde'!J2+'217-CS São Cristovão'!J2+'218-CS Itatinga'!J2+'225- União de Bairros'!J2</f>
        <v>0</v>
      </c>
      <c r="K2" s="6">
        <f>'003-Ambulatório'!K2+'004-Laboratório'!K2+'190-Distrito Sudoeste'!K2+'192-Centro Esp.Odont.-CEO'!K2+'195-Visa Sudoeste'!K2+'196-Caps David Capistrano'!K2+'197-Botica'!K2+'198-CS Santo antonio'!K2+'199-CS Vila União CAIC'!K2+'200-Tear das artes'!K2+'201-Caps Aeroporto-NovoTempo'!K2+'203-CS Santa Lúcia'!K2+'205-DIC I'!K2+'206-DIC III'!K2+'208-CS Vista Alegre'!K2+'209-Cs Tancredo-c. eliseos'!K2+'212-CS Capivari'!K2+'213-CS Aeroporto'!K2+'216-193- Ouro Verde'!K2+'217-CS São Cristovão'!K2+'218-CS Itatinga'!K2+'225- União de Bairros'!K2</f>
        <v>902.9000000000001</v>
      </c>
      <c r="L2" s="6">
        <f>'003-Ambulatório'!L2+'004-Laboratório'!L2+'190-Distrito Sudoeste'!L2+'192-Centro Esp.Odont.-CEO'!L2+'195-Visa Sudoeste'!L2+'196-Caps David Capistrano'!L2+'197-Botica'!L2+'198-CS Santo antonio'!L2+'199-CS Vila União CAIC'!L2+'200-Tear das artes'!L2+'201-Caps Aeroporto-NovoTempo'!L2+'203-CS Santa Lúcia'!L2+'205-DIC I'!L2+'206-DIC III'!L2+'208-CS Vista Alegre'!L2+'209-Cs Tancredo-c. eliseos'!L2+'212-CS Capivari'!L2+'213-CS Aeroporto'!L2+'216-193- Ouro Verde'!L2+'217-CS São Cristovão'!L2+'218-CS Itatinga'!L2+'225- União de Bairros'!L2</f>
        <v>472.8500000000001</v>
      </c>
      <c r="M2" s="6">
        <f>'003-Ambulatório'!M2+'004-Laboratório'!M2+'190-Distrito Sudoeste'!M2+'192-Centro Esp.Odont.-CEO'!M2+'195-Visa Sudoeste'!M2+'196-Caps David Capistrano'!M2+'197-Botica'!M2+'198-CS Santo antonio'!M2+'199-CS Vila União CAIC'!M2+'200-Tear das artes'!M2+'201-Caps Aeroporto-NovoTempo'!M2+'203-CS Santa Lúcia'!M2+'205-DIC I'!M2+'206-DIC III'!M2+'208-CS Vista Alegre'!M2+'209-Cs Tancredo-c. eliseos'!M2+'212-CS Capivari'!M2+'213-CS Aeroporto'!M2+'216-193- Ouro Verde'!M2+'217-CS São Cristovão'!M2+'218-CS Itatinga'!M2+'225- União de Bairros'!M2</f>
        <v>1300.4499999999998</v>
      </c>
      <c r="N2" s="6">
        <f>'003-Ambulatório'!N2+'004-Laboratório'!N2+'190-Distrito Sudoeste'!N2+'192-Centro Esp.Odont.-CEO'!N2+'195-Visa Sudoeste'!N2+'196-Caps David Capistrano'!N2+'197-Botica'!N2+'198-CS Santo antonio'!N2+'199-CS Vila União CAIC'!N2+'200-Tear das artes'!N2+'201-Caps Aeroporto-NovoTempo'!N2+'203-CS Santa Lúcia'!N2+'205-DIC I'!N2+'206-DIC III'!N2+'208-CS Vista Alegre'!N2+'209-Cs Tancredo-c. eliseos'!N2+'212-CS Capivari'!N2+'213-CS Aeroporto'!N2+'216-193- Ouro Verde'!N2+'217-CS São Cristovão'!N2+'218-CS Itatinga'!N2+'225- União de Bairros'!N2</f>
        <v>0</v>
      </c>
    </row>
    <row r="3" spans="2:14" ht="12.75">
      <c r="B3" s="5" t="s">
        <v>1</v>
      </c>
      <c r="C3" s="6">
        <f>'003-Ambulatório'!C3+'004-Laboratório'!C3+'190-Distrito Sudoeste'!C3+'192-Centro Esp.Odont.-CEO'!C3+'195-Visa Sudoeste'!C3+'196-Caps David Capistrano'!C3+'197-Botica'!C3+'198-CS Santo antonio'!C3+'199-CS Vila União CAIC'!C3+'200-Tear das artes'!C3+'201-Caps Aeroporto-NovoTempo'!C3+'203-CS Santa Lúcia'!C3+'205-DIC I'!C3+'206-DIC III'!C3+'208-CS Vista Alegre'!C3+'209-Cs Tancredo-c. eliseos'!C3+'212-CS Capivari'!C3+'213-CS Aeroporto'!C3+'216-193- Ouro Verde'!C3+'217-CS São Cristovão'!C3+'218-CS Itatinga'!C3+'225- União de Bairros'!C3</f>
        <v>164338.62000000002</v>
      </c>
      <c r="D3" s="6">
        <f>'003-Ambulatório'!D3+'004-Laboratório'!D3+'190-Distrito Sudoeste'!D3+'192-Centro Esp.Odont.-CEO'!D3+'195-Visa Sudoeste'!D3+'196-Caps David Capistrano'!D3+'197-Botica'!D3+'198-CS Santo antonio'!D3+'199-CS Vila União CAIC'!D3+'200-Tear das artes'!D3+'201-Caps Aeroporto-NovoTempo'!D3+'203-CS Santa Lúcia'!D3+'205-DIC I'!D3+'206-DIC III'!D3+'208-CS Vista Alegre'!D3+'209-Cs Tancredo-c. eliseos'!D3+'212-CS Capivari'!D3+'213-CS Aeroporto'!D3+'216-193- Ouro Verde'!D3+'217-CS São Cristovão'!D3+'218-CS Itatinga'!D3+'225- União de Bairros'!D3</f>
        <v>109315.09999999999</v>
      </c>
      <c r="E3" s="6">
        <f>'003-Ambulatório'!E3+'004-Laboratório'!E3+'190-Distrito Sudoeste'!E3+'192-Centro Esp.Odont.-CEO'!E3+'195-Visa Sudoeste'!E3+'196-Caps David Capistrano'!E3+'197-Botica'!E3+'198-CS Santo antonio'!E3+'199-CS Vila União CAIC'!E3+'200-Tear das artes'!E3+'201-Caps Aeroporto-NovoTempo'!E3+'203-CS Santa Lúcia'!E3+'205-DIC I'!E3+'206-DIC III'!E3+'208-CS Vista Alegre'!E3+'209-Cs Tancredo-c. eliseos'!E3+'212-CS Capivari'!E3+'213-CS Aeroporto'!E3+'216-193- Ouro Verde'!E3+'217-CS São Cristovão'!E3+'218-CS Itatinga'!E3+'225- União de Bairros'!E3</f>
        <v>92076.98</v>
      </c>
      <c r="F3" s="6">
        <f>'003-Ambulatório'!F3+'004-Laboratório'!F3+'190-Distrito Sudoeste'!F3+'192-Centro Esp.Odont.-CEO'!F3+'195-Visa Sudoeste'!F3+'196-Caps David Capistrano'!F3+'197-Botica'!F3+'198-CS Santo antonio'!F3+'199-CS Vila União CAIC'!F3+'200-Tear das artes'!F3+'201-Caps Aeroporto-NovoTempo'!F3+'203-CS Santa Lúcia'!F3+'205-DIC I'!F3+'206-DIC III'!F3+'208-CS Vista Alegre'!F3+'209-Cs Tancredo-c. eliseos'!F3+'212-CS Capivari'!F3+'213-CS Aeroporto'!F3+'216-193- Ouro Verde'!F3+'217-CS São Cristovão'!F3+'218-CS Itatinga'!F3+'225- União de Bairros'!F3</f>
        <v>99363.55</v>
      </c>
      <c r="G3" s="6">
        <f>'003-Ambulatório'!G3+'004-Laboratório'!G3+'190-Distrito Sudoeste'!G3+'192-Centro Esp.Odont.-CEO'!G3+'195-Visa Sudoeste'!G3+'196-Caps David Capistrano'!G3+'197-Botica'!G3+'198-CS Santo antonio'!G3+'199-CS Vila União CAIC'!G3+'200-Tear das artes'!G3+'201-Caps Aeroporto-NovoTempo'!G3+'203-CS Santa Lúcia'!G3+'205-DIC I'!G3+'206-DIC III'!G3+'208-CS Vista Alegre'!G3+'209-Cs Tancredo-c. eliseos'!G3+'212-CS Capivari'!G3+'213-CS Aeroporto'!G3+'216-193- Ouro Verde'!G3+'217-CS São Cristovão'!G3+'218-CS Itatinga'!G3+'225- União de Bairros'!G3</f>
        <v>98253.84</v>
      </c>
      <c r="H3" s="6">
        <f>'003-Ambulatório'!H3+'004-Laboratório'!H3+'190-Distrito Sudoeste'!H3+'192-Centro Esp.Odont.-CEO'!H3+'195-Visa Sudoeste'!H3+'196-Caps David Capistrano'!H3+'197-Botica'!H3+'198-CS Santo antonio'!H3+'199-CS Vila União CAIC'!H3+'200-Tear das artes'!H3+'201-Caps Aeroporto-NovoTempo'!H3+'203-CS Santa Lúcia'!H3+'205-DIC I'!H3+'206-DIC III'!H3+'208-CS Vista Alegre'!H3+'209-Cs Tancredo-c. eliseos'!H3+'212-CS Capivari'!H3+'213-CS Aeroporto'!H3+'216-193- Ouro Verde'!H3+'217-CS São Cristovão'!H3+'218-CS Itatinga'!H3+'225- União de Bairros'!H3</f>
        <v>96601.29</v>
      </c>
      <c r="I3" s="6">
        <f>'003-Ambulatório'!I3+'004-Laboratório'!I3+'190-Distrito Sudoeste'!I3+'192-Centro Esp.Odont.-CEO'!I3+'195-Visa Sudoeste'!I3+'196-Caps David Capistrano'!I3+'197-Botica'!I3+'198-CS Santo antonio'!I3+'199-CS Vila União CAIC'!I3+'200-Tear das artes'!I3+'201-Caps Aeroporto-NovoTempo'!I3+'203-CS Santa Lúcia'!I3+'205-DIC I'!I3+'206-DIC III'!I3+'208-CS Vista Alegre'!I3+'209-Cs Tancredo-c. eliseos'!I3+'212-CS Capivari'!I3+'213-CS Aeroporto'!I3+'216-193- Ouro Verde'!I3+'217-CS São Cristovão'!I3+'218-CS Itatinga'!I3+'225- União de Bairros'!I3</f>
        <v>102791.12</v>
      </c>
      <c r="J3" s="6">
        <f>'003-Ambulatório'!J3+'004-Laboratório'!J3+'190-Distrito Sudoeste'!J3+'192-Centro Esp.Odont.-CEO'!J3+'195-Visa Sudoeste'!J3+'196-Caps David Capistrano'!J3+'197-Botica'!J3+'198-CS Santo antonio'!J3+'199-CS Vila União CAIC'!J3+'200-Tear das artes'!J3+'201-Caps Aeroporto-NovoTempo'!J3+'203-CS Santa Lúcia'!J3+'205-DIC I'!J3+'206-DIC III'!J3+'208-CS Vista Alegre'!J3+'209-Cs Tancredo-c. eliseos'!J3+'212-CS Capivari'!J3+'213-CS Aeroporto'!J3+'216-193- Ouro Verde'!J3+'217-CS São Cristovão'!J3+'218-CS Itatinga'!J3+'225- União de Bairros'!J3</f>
        <v>91640.11</v>
      </c>
      <c r="K3" s="6">
        <f>'003-Ambulatório'!K3+'004-Laboratório'!K3+'190-Distrito Sudoeste'!K3+'192-Centro Esp.Odont.-CEO'!K3+'195-Visa Sudoeste'!K3+'196-Caps David Capistrano'!K3+'197-Botica'!K3+'198-CS Santo antonio'!K3+'199-CS Vila União CAIC'!K3+'200-Tear das artes'!K3+'201-Caps Aeroporto-NovoTempo'!K3+'203-CS Santa Lúcia'!K3+'205-DIC I'!K3+'206-DIC III'!K3+'208-CS Vista Alegre'!K3+'209-Cs Tancredo-c. eliseos'!K3+'212-CS Capivari'!K3+'213-CS Aeroporto'!K3+'216-193- Ouro Verde'!K3+'217-CS São Cristovão'!K3+'218-CS Itatinga'!K3+'225- União de Bairros'!K3</f>
        <v>96752.29999999999</v>
      </c>
      <c r="L3" s="6">
        <f>'003-Ambulatório'!L3+'004-Laboratório'!L3+'190-Distrito Sudoeste'!L3+'192-Centro Esp.Odont.-CEO'!L3+'195-Visa Sudoeste'!L3+'196-Caps David Capistrano'!L3+'197-Botica'!L3+'198-CS Santo antonio'!L3+'199-CS Vila União CAIC'!L3+'200-Tear das artes'!L3+'201-Caps Aeroporto-NovoTempo'!L3+'203-CS Santa Lúcia'!L3+'205-DIC I'!L3+'206-DIC III'!L3+'208-CS Vista Alegre'!L3+'209-Cs Tancredo-c. eliseos'!L3+'212-CS Capivari'!L3+'213-CS Aeroporto'!L3+'216-193- Ouro Verde'!L3+'217-CS São Cristovão'!L3+'218-CS Itatinga'!L3+'225- União de Bairros'!L3</f>
        <v>124391.22</v>
      </c>
      <c r="M3" s="6">
        <f>'003-Ambulatório'!M3+'004-Laboratório'!M3+'190-Distrito Sudoeste'!M3+'192-Centro Esp.Odont.-CEO'!M3+'195-Visa Sudoeste'!M3+'196-Caps David Capistrano'!M3+'197-Botica'!M3+'198-CS Santo antonio'!M3+'199-CS Vila União CAIC'!M3+'200-Tear das artes'!M3+'201-Caps Aeroporto-NovoTempo'!M3+'203-CS Santa Lúcia'!M3+'205-DIC I'!M3+'206-DIC III'!M3+'208-CS Vista Alegre'!M3+'209-Cs Tancredo-c. eliseos'!M3+'212-CS Capivari'!M3+'213-CS Aeroporto'!M3+'216-193- Ouro Verde'!M3+'217-CS São Cristovão'!M3+'218-CS Itatinga'!M3+'225- União de Bairros'!M3</f>
        <v>138829.07</v>
      </c>
      <c r="N3" s="6">
        <f>'003-Ambulatório'!N3+'004-Laboratório'!N3+'190-Distrito Sudoeste'!N3+'192-Centro Esp.Odont.-CEO'!N3+'195-Visa Sudoeste'!N3+'196-Caps David Capistrano'!N3+'197-Botica'!N3+'198-CS Santo antonio'!N3+'199-CS Vila União CAIC'!N3+'200-Tear das artes'!N3+'201-Caps Aeroporto-NovoTempo'!N3+'203-CS Santa Lúcia'!N3+'205-DIC I'!N3+'206-DIC III'!N3+'208-CS Vista Alegre'!N3+'209-Cs Tancredo-c. eliseos'!N3+'212-CS Capivari'!N3+'213-CS Aeroporto'!N3+'216-193- Ouro Verde'!N3+'217-CS São Cristovão'!N3+'218-CS Itatinga'!N3+'225- União de Bairros'!N3</f>
        <v>129498.39</v>
      </c>
    </row>
    <row r="4" spans="2:14" ht="12.75">
      <c r="B4" s="5" t="s">
        <v>2</v>
      </c>
      <c r="C4" s="6">
        <f>'003-Ambulatório'!C4+'004-Laboratório'!C4+'190-Distrito Sudoeste'!C4+'192-Centro Esp.Odont.-CEO'!C4+'195-Visa Sudoeste'!C4+'196-Caps David Capistrano'!C4+'197-Botica'!C4+'198-CS Santo antonio'!C4+'199-CS Vila União CAIC'!C4+'200-Tear das artes'!C4+'201-Caps Aeroporto-NovoTempo'!C4+'203-CS Santa Lúcia'!C4+'205-DIC I'!C4+'206-DIC III'!C4+'208-CS Vista Alegre'!C4+'209-Cs Tancredo-c. eliseos'!C4+'212-CS Capivari'!C4+'213-CS Aeroporto'!C4+'216-193- Ouro Verde'!C4+'217-CS São Cristovão'!C4+'218-CS Itatinga'!C4+'225- União de Bairros'!C4</f>
        <v>9677</v>
      </c>
      <c r="D4" s="6">
        <f>'003-Ambulatório'!D4+'004-Laboratório'!D4+'190-Distrito Sudoeste'!D4+'192-Centro Esp.Odont.-CEO'!D4+'195-Visa Sudoeste'!D4+'196-Caps David Capistrano'!D4+'197-Botica'!D4+'198-CS Santo antonio'!D4+'199-CS Vila União CAIC'!D4+'200-Tear das artes'!D4+'201-Caps Aeroporto-NovoTempo'!D4+'203-CS Santa Lúcia'!D4+'205-DIC I'!D4+'206-DIC III'!D4+'208-CS Vista Alegre'!D4+'209-Cs Tancredo-c. eliseos'!D4+'212-CS Capivari'!D4+'213-CS Aeroporto'!D4+'216-193- Ouro Verde'!D4+'217-CS São Cristovão'!D4+'218-CS Itatinga'!D4+'225- União de Bairros'!D4</f>
        <v>9677</v>
      </c>
      <c r="E4" s="6">
        <f>'003-Ambulatório'!E4+'004-Laboratório'!E4+'190-Distrito Sudoeste'!E4+'192-Centro Esp.Odont.-CEO'!E4+'195-Visa Sudoeste'!E4+'196-Caps David Capistrano'!E4+'197-Botica'!E4+'198-CS Santo antonio'!E4+'199-CS Vila União CAIC'!E4+'200-Tear das artes'!E4+'201-Caps Aeroporto-NovoTempo'!E4+'203-CS Santa Lúcia'!E4+'205-DIC I'!E4+'206-DIC III'!E4+'208-CS Vista Alegre'!E4+'209-Cs Tancredo-c. eliseos'!E4+'212-CS Capivari'!E4+'213-CS Aeroporto'!E4+'216-193- Ouro Verde'!E4+'217-CS São Cristovão'!E4+'218-CS Itatinga'!E4+'225- União de Bairros'!E4</f>
        <v>9677</v>
      </c>
      <c r="F4" s="6">
        <f>'003-Ambulatório'!F4+'004-Laboratório'!F4+'190-Distrito Sudoeste'!F4+'192-Centro Esp.Odont.-CEO'!F4+'195-Visa Sudoeste'!F4+'196-Caps David Capistrano'!F4+'197-Botica'!F4+'198-CS Santo antonio'!F4+'199-CS Vila União CAIC'!F4+'200-Tear das artes'!F4+'201-Caps Aeroporto-NovoTempo'!F4+'203-CS Santa Lúcia'!F4+'205-DIC I'!F4+'206-DIC III'!F4+'208-CS Vista Alegre'!F4+'209-Cs Tancredo-c. eliseos'!F4+'212-CS Capivari'!F4+'213-CS Aeroporto'!F4+'216-193- Ouro Verde'!F4+'217-CS São Cristovão'!F4+'218-CS Itatinga'!F4+'225- União de Bairros'!F4</f>
        <v>9677</v>
      </c>
      <c r="G4" s="6">
        <f>'003-Ambulatório'!G4+'004-Laboratório'!G4+'190-Distrito Sudoeste'!G4+'192-Centro Esp.Odont.-CEO'!G4+'195-Visa Sudoeste'!G4+'196-Caps David Capistrano'!G4+'197-Botica'!G4+'198-CS Santo antonio'!G4+'199-CS Vila União CAIC'!G4+'200-Tear das artes'!G4+'201-Caps Aeroporto-NovoTempo'!G4+'203-CS Santa Lúcia'!G4+'205-DIC I'!G4+'206-DIC III'!G4+'208-CS Vista Alegre'!G4+'209-Cs Tancredo-c. eliseos'!G4+'212-CS Capivari'!G4+'213-CS Aeroporto'!G4+'216-193- Ouro Verde'!G4+'217-CS São Cristovão'!G4+'218-CS Itatinga'!G4+'225- União de Bairros'!G4</f>
        <v>9677</v>
      </c>
      <c r="H4" s="6">
        <f>'003-Ambulatório'!H4+'004-Laboratório'!H4+'190-Distrito Sudoeste'!H4+'192-Centro Esp.Odont.-CEO'!H4+'195-Visa Sudoeste'!H4+'196-Caps David Capistrano'!H4+'197-Botica'!H4+'198-CS Santo antonio'!H4+'199-CS Vila União CAIC'!H4+'200-Tear das artes'!H4+'201-Caps Aeroporto-NovoTempo'!H4+'203-CS Santa Lúcia'!H4+'205-DIC I'!H4+'206-DIC III'!H4+'208-CS Vista Alegre'!H4+'209-Cs Tancredo-c. eliseos'!H4+'212-CS Capivari'!H4+'213-CS Aeroporto'!H4+'216-193- Ouro Verde'!H4+'217-CS São Cristovão'!H4+'218-CS Itatinga'!H4+'225- União de Bairros'!H4</f>
        <v>9677</v>
      </c>
      <c r="I4" s="6">
        <f>'003-Ambulatório'!I4+'004-Laboratório'!I4+'190-Distrito Sudoeste'!I4+'192-Centro Esp.Odont.-CEO'!I4+'195-Visa Sudoeste'!I4+'196-Caps David Capistrano'!I4+'197-Botica'!I4+'198-CS Santo antonio'!I4+'199-CS Vila União CAIC'!I4+'200-Tear das artes'!I4+'201-Caps Aeroporto-NovoTempo'!I4+'203-CS Santa Lúcia'!I4+'205-DIC I'!I4+'206-DIC III'!I4+'208-CS Vista Alegre'!I4+'209-Cs Tancredo-c. eliseos'!I4+'212-CS Capivari'!I4+'213-CS Aeroporto'!I4+'216-193- Ouro Verde'!I4+'217-CS São Cristovão'!I4+'218-CS Itatinga'!I4+'225- União de Bairros'!I4</f>
        <v>9677</v>
      </c>
      <c r="J4" s="6">
        <f>'003-Ambulatório'!J4+'004-Laboratório'!J4+'190-Distrito Sudoeste'!J4+'192-Centro Esp.Odont.-CEO'!J4+'195-Visa Sudoeste'!J4+'196-Caps David Capistrano'!J4+'197-Botica'!J4+'198-CS Santo antonio'!J4+'199-CS Vila União CAIC'!J4+'200-Tear das artes'!J4+'201-Caps Aeroporto-NovoTempo'!J4+'203-CS Santa Lúcia'!J4+'205-DIC I'!J4+'206-DIC III'!J4+'208-CS Vista Alegre'!J4+'209-Cs Tancredo-c. eliseos'!J4+'212-CS Capivari'!J4+'213-CS Aeroporto'!J4+'216-193- Ouro Verde'!J4+'217-CS São Cristovão'!J4+'218-CS Itatinga'!J4+'225- União de Bairros'!J4</f>
        <v>9677</v>
      </c>
      <c r="K4" s="6">
        <f>'003-Ambulatório'!K4+'004-Laboratório'!K4+'190-Distrito Sudoeste'!K4+'192-Centro Esp.Odont.-CEO'!K4+'195-Visa Sudoeste'!K4+'196-Caps David Capistrano'!K4+'197-Botica'!K4+'198-CS Santo antonio'!K4+'199-CS Vila União CAIC'!K4+'200-Tear das artes'!K4+'201-Caps Aeroporto-NovoTempo'!K4+'203-CS Santa Lúcia'!K4+'205-DIC I'!K4+'206-DIC III'!K4+'208-CS Vista Alegre'!K4+'209-Cs Tancredo-c. eliseos'!K4+'212-CS Capivari'!K4+'213-CS Aeroporto'!K4+'216-193- Ouro Verde'!K4+'217-CS São Cristovão'!K4+'218-CS Itatinga'!K4+'225- União de Bairros'!K4</f>
        <v>9677</v>
      </c>
      <c r="L4" s="6">
        <f>'003-Ambulatório'!L4+'004-Laboratório'!L4+'190-Distrito Sudoeste'!L4+'192-Centro Esp.Odont.-CEO'!L4+'195-Visa Sudoeste'!L4+'196-Caps David Capistrano'!L4+'197-Botica'!L4+'198-CS Santo antonio'!L4+'199-CS Vila União CAIC'!L4+'200-Tear das artes'!L4+'201-Caps Aeroporto-NovoTempo'!L4+'203-CS Santa Lúcia'!L4+'205-DIC I'!L4+'206-DIC III'!L4+'208-CS Vista Alegre'!L4+'209-Cs Tancredo-c. eliseos'!L4+'212-CS Capivari'!L4+'213-CS Aeroporto'!L4+'216-193- Ouro Verde'!L4+'217-CS São Cristovão'!L4+'218-CS Itatinga'!L4+'225- União de Bairros'!L4</f>
        <v>9677</v>
      </c>
      <c r="M4" s="6">
        <f>'003-Ambulatório'!M4+'004-Laboratório'!M4+'190-Distrito Sudoeste'!M4+'192-Centro Esp.Odont.-CEO'!M4+'195-Visa Sudoeste'!M4+'196-Caps David Capistrano'!M4+'197-Botica'!M4+'198-CS Santo antonio'!M4+'199-CS Vila União CAIC'!M4+'200-Tear das artes'!M4+'201-Caps Aeroporto-NovoTempo'!M4+'203-CS Santa Lúcia'!M4+'205-DIC I'!M4+'206-DIC III'!M4+'208-CS Vista Alegre'!M4+'209-Cs Tancredo-c. eliseos'!M4+'212-CS Capivari'!M4+'213-CS Aeroporto'!M4+'216-193- Ouro Verde'!M4+'217-CS São Cristovão'!M4+'218-CS Itatinga'!M4+'225- União de Bairros'!M4</f>
        <v>9677</v>
      </c>
      <c r="N4" s="6">
        <f>'003-Ambulatório'!N4+'004-Laboratório'!N4+'190-Distrito Sudoeste'!N4+'192-Centro Esp.Odont.-CEO'!N4+'195-Visa Sudoeste'!N4+'196-Caps David Capistrano'!N4+'197-Botica'!N4+'198-CS Santo antonio'!N4+'199-CS Vila União CAIC'!N4+'200-Tear das artes'!N4+'201-Caps Aeroporto-NovoTempo'!N4+'203-CS Santa Lúcia'!N4+'205-DIC I'!N4+'206-DIC III'!N4+'208-CS Vista Alegre'!N4+'209-Cs Tancredo-c. eliseos'!N4+'212-CS Capivari'!N4+'213-CS Aeroporto'!N4+'216-193- Ouro Verde'!N4+'217-CS São Cristovão'!N4+'218-CS Itatinga'!N4+'225- União de Bairros'!N4</f>
        <v>11018.73</v>
      </c>
    </row>
    <row r="5" spans="2:14" ht="12.75">
      <c r="B5" s="5" t="s">
        <v>56</v>
      </c>
      <c r="C5" s="6">
        <f>'003-Ambulatório'!C5+'004-Laboratório'!C5+'190-Distrito Sudoeste'!C5+'192-Centro Esp.Odont.-CEO'!C5+'195-Visa Sudoeste'!C5+'196-Caps David Capistrano'!C5+'197-Botica'!C5+'198-CS Santo antonio'!C5+'199-CS Vila União CAIC'!C5+'200-Tear das artes'!C5+'201-Caps Aeroporto-NovoTempo'!C5+'203-CS Santa Lúcia'!C5+'205-DIC I'!C5+'206-DIC III'!C5+'208-CS Vista Alegre'!C5+'209-Cs Tancredo-c. eliseos'!C5+'212-CS Capivari'!C5+'213-CS Aeroporto'!C5+'216-193- Ouro Verde'!C5+'217-CS São Cristovão'!C5+'218-CS Itatinga'!C5+'225- União de Bairros'!C5</f>
        <v>0</v>
      </c>
      <c r="D5" s="6">
        <f>'003-Ambulatório'!D5+'004-Laboratório'!D5+'190-Distrito Sudoeste'!D5+'192-Centro Esp.Odont.-CEO'!D5+'195-Visa Sudoeste'!D5+'196-Caps David Capistrano'!D5+'197-Botica'!D5+'198-CS Santo antonio'!D5+'199-CS Vila União CAIC'!D5+'200-Tear das artes'!D5+'201-Caps Aeroporto-NovoTempo'!D5+'203-CS Santa Lúcia'!D5+'205-DIC I'!D5+'206-DIC III'!D5+'208-CS Vista Alegre'!D5+'209-Cs Tancredo-c. eliseos'!D5+'212-CS Capivari'!D5+'213-CS Aeroporto'!D5+'216-193- Ouro Verde'!D5+'217-CS São Cristovão'!D5+'218-CS Itatinga'!D5+'225- União de Bairros'!D5</f>
        <v>0</v>
      </c>
      <c r="E5" s="6">
        <f>'003-Ambulatório'!E5+'004-Laboratório'!E5+'190-Distrito Sudoeste'!E5+'192-Centro Esp.Odont.-CEO'!E5+'195-Visa Sudoeste'!E5+'196-Caps David Capistrano'!E5+'197-Botica'!E5+'198-CS Santo antonio'!E5+'199-CS Vila União CAIC'!E5+'200-Tear das artes'!E5+'201-Caps Aeroporto-NovoTempo'!E5+'203-CS Santa Lúcia'!E5+'205-DIC I'!E5+'206-DIC III'!E5+'208-CS Vista Alegre'!E5+'209-Cs Tancredo-c. eliseos'!E5+'212-CS Capivari'!E5+'213-CS Aeroporto'!E5+'216-193- Ouro Verde'!E5+'217-CS São Cristovão'!E5+'218-CS Itatinga'!E5+'225- União de Bairros'!E5</f>
        <v>0</v>
      </c>
      <c r="F5" s="6">
        <f>'003-Ambulatório'!F5+'004-Laboratório'!F5+'190-Distrito Sudoeste'!F5+'192-Centro Esp.Odont.-CEO'!F5+'195-Visa Sudoeste'!F5+'196-Caps David Capistrano'!F5+'197-Botica'!F5+'198-CS Santo antonio'!F5+'199-CS Vila União CAIC'!F5+'200-Tear das artes'!F5+'201-Caps Aeroporto-NovoTempo'!F5+'203-CS Santa Lúcia'!F5+'205-DIC I'!F5+'206-DIC III'!F5+'208-CS Vista Alegre'!F5+'209-Cs Tancredo-c. eliseos'!F5+'212-CS Capivari'!F5+'213-CS Aeroporto'!F5+'216-193- Ouro Verde'!F5+'217-CS São Cristovão'!F5+'218-CS Itatinga'!F5+'225- União de Bairros'!F5</f>
        <v>0</v>
      </c>
      <c r="G5" s="6">
        <f>'003-Ambulatório'!G5+'004-Laboratório'!G5+'190-Distrito Sudoeste'!G5+'192-Centro Esp.Odont.-CEO'!G5+'195-Visa Sudoeste'!G5+'196-Caps David Capistrano'!G5+'197-Botica'!G5+'198-CS Santo antonio'!G5+'199-CS Vila União CAIC'!G5+'200-Tear das artes'!G5+'201-Caps Aeroporto-NovoTempo'!G5+'203-CS Santa Lúcia'!G5+'205-DIC I'!G5+'206-DIC III'!G5+'208-CS Vista Alegre'!G5+'209-Cs Tancredo-c. eliseos'!G5+'212-CS Capivari'!G5+'213-CS Aeroporto'!G5+'216-193- Ouro Verde'!G5+'217-CS São Cristovão'!G5+'218-CS Itatinga'!G5+'225- União de Bairros'!G5</f>
        <v>0</v>
      </c>
      <c r="H5" s="6">
        <f>'003-Ambulatório'!H5+'004-Laboratório'!H5+'190-Distrito Sudoeste'!H5+'192-Centro Esp.Odont.-CEO'!H5+'195-Visa Sudoeste'!H5+'196-Caps David Capistrano'!H5+'197-Botica'!H5+'198-CS Santo antonio'!H5+'199-CS Vila União CAIC'!H5+'200-Tear das artes'!H5+'201-Caps Aeroporto-NovoTempo'!H5+'203-CS Santa Lúcia'!H5+'205-DIC I'!H5+'206-DIC III'!H5+'208-CS Vista Alegre'!H5+'209-Cs Tancredo-c. eliseos'!H5+'212-CS Capivari'!H5+'213-CS Aeroporto'!H5+'216-193- Ouro Verde'!H5+'217-CS São Cristovão'!H5+'218-CS Itatinga'!H5+'225- União de Bairros'!H5</f>
        <v>0</v>
      </c>
      <c r="I5" s="6">
        <f>'003-Ambulatório'!I5+'004-Laboratório'!I5+'190-Distrito Sudoeste'!I5+'192-Centro Esp.Odont.-CEO'!I5+'195-Visa Sudoeste'!I5+'196-Caps David Capistrano'!I5+'197-Botica'!I5+'198-CS Santo antonio'!I5+'199-CS Vila União CAIC'!I5+'200-Tear das artes'!I5+'201-Caps Aeroporto-NovoTempo'!I5+'203-CS Santa Lúcia'!I5+'205-DIC I'!I5+'206-DIC III'!I5+'208-CS Vista Alegre'!I5+'209-Cs Tancredo-c. eliseos'!I5+'212-CS Capivari'!I5+'213-CS Aeroporto'!I5+'216-193- Ouro Verde'!I5+'217-CS São Cristovão'!I5+'218-CS Itatinga'!I5+'225- União de Bairros'!I5</f>
        <v>0</v>
      </c>
      <c r="J5" s="6">
        <f>'003-Ambulatório'!J5+'004-Laboratório'!J5+'190-Distrito Sudoeste'!J5+'192-Centro Esp.Odont.-CEO'!J5+'195-Visa Sudoeste'!J5+'196-Caps David Capistrano'!J5+'197-Botica'!J5+'198-CS Santo antonio'!J5+'199-CS Vila União CAIC'!J5+'200-Tear das artes'!J5+'201-Caps Aeroporto-NovoTempo'!J5+'203-CS Santa Lúcia'!J5+'205-DIC I'!J5+'206-DIC III'!J5+'208-CS Vista Alegre'!J5+'209-Cs Tancredo-c. eliseos'!J5+'212-CS Capivari'!J5+'213-CS Aeroporto'!J5+'216-193- Ouro Verde'!J5+'217-CS São Cristovão'!J5+'218-CS Itatinga'!J5+'225- União de Bairros'!J5</f>
        <v>0</v>
      </c>
      <c r="K5" s="6">
        <f>'003-Ambulatório'!K5+'004-Laboratório'!K5+'190-Distrito Sudoeste'!K5+'192-Centro Esp.Odont.-CEO'!K5+'195-Visa Sudoeste'!K5+'196-Caps David Capistrano'!K5+'197-Botica'!K5+'198-CS Santo antonio'!K5+'199-CS Vila União CAIC'!K5+'200-Tear das artes'!K5+'201-Caps Aeroporto-NovoTempo'!K5+'203-CS Santa Lúcia'!K5+'205-DIC I'!K5+'206-DIC III'!K5+'208-CS Vista Alegre'!K5+'209-Cs Tancredo-c. eliseos'!K5+'212-CS Capivari'!K5+'213-CS Aeroporto'!K5+'216-193- Ouro Verde'!K5+'217-CS São Cristovão'!K5+'218-CS Itatinga'!K5+'225- União de Bairros'!K5</f>
        <v>0</v>
      </c>
      <c r="L5" s="6">
        <f>'003-Ambulatório'!L5+'004-Laboratório'!L5+'190-Distrito Sudoeste'!L5+'192-Centro Esp.Odont.-CEO'!L5+'195-Visa Sudoeste'!L5+'196-Caps David Capistrano'!L5+'197-Botica'!L5+'198-CS Santo antonio'!L5+'199-CS Vila União CAIC'!L5+'200-Tear das artes'!L5+'201-Caps Aeroporto-NovoTempo'!L5+'203-CS Santa Lúcia'!L5+'205-DIC I'!L5+'206-DIC III'!L5+'208-CS Vista Alegre'!L5+'209-Cs Tancredo-c. eliseos'!L5+'212-CS Capivari'!L5+'213-CS Aeroporto'!L5+'216-193- Ouro Verde'!L5+'217-CS São Cristovão'!L5+'218-CS Itatinga'!L5+'225- União de Bairros'!L5</f>
        <v>0</v>
      </c>
      <c r="M5" s="6">
        <f>'003-Ambulatório'!M5+'004-Laboratório'!M5+'190-Distrito Sudoeste'!M5+'192-Centro Esp.Odont.-CEO'!M5+'195-Visa Sudoeste'!M5+'196-Caps David Capistrano'!M5+'197-Botica'!M5+'198-CS Santo antonio'!M5+'199-CS Vila União CAIC'!M5+'200-Tear das artes'!M5+'201-Caps Aeroporto-NovoTempo'!M5+'203-CS Santa Lúcia'!M5+'205-DIC I'!M5+'206-DIC III'!M5+'208-CS Vista Alegre'!M5+'209-Cs Tancredo-c. eliseos'!M5+'212-CS Capivari'!M5+'213-CS Aeroporto'!M5+'216-193- Ouro Verde'!M5+'217-CS São Cristovão'!M5+'218-CS Itatinga'!M5+'225- União de Bairros'!M5</f>
        <v>0</v>
      </c>
      <c r="N5" s="6">
        <f>'003-Ambulatório'!N5+'004-Laboratório'!N5+'190-Distrito Sudoeste'!N5+'192-Centro Esp.Odont.-CEO'!N5+'195-Visa Sudoeste'!N5+'196-Caps David Capistrano'!N5+'197-Botica'!N5+'198-CS Santo antonio'!N5+'199-CS Vila União CAIC'!N5+'200-Tear das artes'!N5+'201-Caps Aeroporto-NovoTempo'!N5+'203-CS Santa Lúcia'!N5+'205-DIC I'!N5+'206-DIC III'!N5+'208-CS Vista Alegre'!N5+'209-Cs Tancredo-c. eliseos'!N5+'212-CS Capivari'!N5+'213-CS Aeroporto'!N5+'216-193- Ouro Verde'!N5+'217-CS São Cristovão'!N5+'218-CS Itatinga'!N5+'225- União de Bairros'!N5</f>
        <v>0</v>
      </c>
    </row>
    <row r="6" spans="2:14" ht="12.75">
      <c r="B6" s="5" t="s">
        <v>4</v>
      </c>
      <c r="C6" s="6">
        <f>'003-Ambulatório'!C6+'004-Laboratório'!C6+'190-Distrito Sudoeste'!C6+'192-Centro Esp.Odont.-CEO'!C6+'195-Visa Sudoeste'!C6+'196-Caps David Capistrano'!C6+'197-Botica'!C6+'198-CS Santo antonio'!C6+'199-CS Vila União CAIC'!C6+'200-Tear das artes'!C6+'201-Caps Aeroporto-NovoTempo'!C6+'203-CS Santa Lúcia'!C6+'205-DIC I'!C6+'206-DIC III'!C6+'208-CS Vista Alegre'!C6+'209-Cs Tancredo-c. eliseos'!C6+'212-CS Capivari'!C6+'213-CS Aeroporto'!C6+'216-193- Ouro Verde'!C6+'217-CS São Cristovão'!C6+'218-CS Itatinga'!C6+'225- União de Bairros'!C6</f>
        <v>3775.74</v>
      </c>
      <c r="D6" s="6">
        <f>'003-Ambulatório'!D6+'004-Laboratório'!D6+'190-Distrito Sudoeste'!D6+'192-Centro Esp.Odont.-CEO'!D6+'195-Visa Sudoeste'!D6+'196-Caps David Capistrano'!D6+'197-Botica'!D6+'198-CS Santo antonio'!D6+'199-CS Vila União CAIC'!D6+'200-Tear das artes'!D6+'201-Caps Aeroporto-NovoTempo'!D6+'203-CS Santa Lúcia'!D6+'205-DIC I'!D6+'206-DIC III'!D6+'208-CS Vista Alegre'!D6+'209-Cs Tancredo-c. eliseos'!D6+'212-CS Capivari'!D6+'213-CS Aeroporto'!D6+'216-193- Ouro Verde'!D6+'217-CS São Cristovão'!D6+'218-CS Itatinga'!D6+'225- União de Bairros'!D6</f>
        <v>3650.55</v>
      </c>
      <c r="E6" s="6">
        <f>'003-Ambulatório'!E6+'004-Laboratório'!E6+'190-Distrito Sudoeste'!E6+'192-Centro Esp.Odont.-CEO'!E6+'195-Visa Sudoeste'!E6+'196-Caps David Capistrano'!E6+'197-Botica'!E6+'198-CS Santo antonio'!E6+'199-CS Vila União CAIC'!E6+'200-Tear das artes'!E6+'201-Caps Aeroporto-NovoTempo'!E6+'203-CS Santa Lúcia'!E6+'205-DIC I'!E6+'206-DIC III'!E6+'208-CS Vista Alegre'!E6+'209-Cs Tancredo-c. eliseos'!E6+'212-CS Capivari'!E6+'213-CS Aeroporto'!E6+'216-193- Ouro Verde'!E6+'217-CS São Cristovão'!E6+'218-CS Itatinga'!E6+'225- União de Bairros'!E6</f>
        <v>4759.57</v>
      </c>
      <c r="F6" s="6">
        <f>'003-Ambulatório'!F6+'004-Laboratório'!F6+'190-Distrito Sudoeste'!F6+'192-Centro Esp.Odont.-CEO'!F6+'195-Visa Sudoeste'!F6+'196-Caps David Capistrano'!F6+'197-Botica'!F6+'198-CS Santo antonio'!F6+'199-CS Vila União CAIC'!F6+'200-Tear das artes'!F6+'201-Caps Aeroporto-NovoTempo'!F6+'203-CS Santa Lúcia'!F6+'205-DIC I'!F6+'206-DIC III'!F6+'208-CS Vista Alegre'!F6+'209-Cs Tancredo-c. eliseos'!F6+'212-CS Capivari'!F6+'213-CS Aeroporto'!F6+'216-193- Ouro Verde'!F6+'217-CS São Cristovão'!F6+'218-CS Itatinga'!F6+'225- União de Bairros'!F6</f>
        <v>4666.73</v>
      </c>
      <c r="G6" s="6">
        <f>'003-Ambulatório'!G6+'004-Laboratório'!G6+'190-Distrito Sudoeste'!G6+'192-Centro Esp.Odont.-CEO'!G6+'195-Visa Sudoeste'!G6+'196-Caps David Capistrano'!G6+'197-Botica'!G6+'198-CS Santo antonio'!G6+'199-CS Vila União CAIC'!G6+'200-Tear das artes'!G6+'201-Caps Aeroporto-NovoTempo'!G6+'203-CS Santa Lúcia'!G6+'205-DIC I'!G6+'206-DIC III'!G6+'208-CS Vista Alegre'!G6+'209-Cs Tancredo-c. eliseos'!G6+'212-CS Capivari'!G6+'213-CS Aeroporto'!G6+'216-193- Ouro Verde'!G6+'217-CS São Cristovão'!G6+'218-CS Itatinga'!G6+'225- União de Bairros'!G6</f>
        <v>4030.25</v>
      </c>
      <c r="H6" s="6">
        <f>'003-Ambulatório'!H6+'004-Laboratório'!H6+'190-Distrito Sudoeste'!H6+'192-Centro Esp.Odont.-CEO'!H6+'195-Visa Sudoeste'!H6+'196-Caps David Capistrano'!H6+'197-Botica'!H6+'198-CS Santo antonio'!H6+'199-CS Vila União CAIC'!H6+'200-Tear das artes'!H6+'201-Caps Aeroporto-NovoTempo'!H6+'203-CS Santa Lúcia'!H6+'205-DIC I'!H6+'206-DIC III'!H6+'208-CS Vista Alegre'!H6+'209-Cs Tancredo-c. eliseos'!H6+'212-CS Capivari'!H6+'213-CS Aeroporto'!H6+'216-193- Ouro Verde'!H6+'217-CS São Cristovão'!H6+'218-CS Itatinga'!H6+'225- União de Bairros'!H6</f>
        <v>3770.2</v>
      </c>
      <c r="I6" s="6">
        <f>'003-Ambulatório'!I6+'004-Laboratório'!I6+'190-Distrito Sudoeste'!I6+'192-Centro Esp.Odont.-CEO'!I6+'195-Visa Sudoeste'!I6+'196-Caps David Capistrano'!I6+'197-Botica'!I6+'198-CS Santo antonio'!I6+'199-CS Vila União CAIC'!I6+'200-Tear das artes'!I6+'201-Caps Aeroporto-NovoTempo'!I6+'203-CS Santa Lúcia'!I6+'205-DIC I'!I6+'206-DIC III'!I6+'208-CS Vista Alegre'!I6+'209-Cs Tancredo-c. eliseos'!I6+'212-CS Capivari'!I6+'213-CS Aeroporto'!I6+'216-193- Ouro Verde'!I6+'217-CS São Cristovão'!I6+'218-CS Itatinga'!I6+'225- União de Bairros'!I6</f>
        <v>3339.69</v>
      </c>
      <c r="J6" s="6">
        <f>'003-Ambulatório'!J6+'004-Laboratório'!J6+'190-Distrito Sudoeste'!J6+'192-Centro Esp.Odont.-CEO'!J6+'195-Visa Sudoeste'!J6+'196-Caps David Capistrano'!J6+'197-Botica'!J6+'198-CS Santo antonio'!J6+'199-CS Vila União CAIC'!J6+'200-Tear das artes'!J6+'201-Caps Aeroporto-NovoTempo'!J6+'203-CS Santa Lúcia'!J6+'205-DIC I'!J6+'206-DIC III'!J6+'208-CS Vista Alegre'!J6+'209-Cs Tancredo-c. eliseos'!J6+'212-CS Capivari'!J6+'213-CS Aeroporto'!J6+'216-193- Ouro Verde'!J6+'217-CS São Cristovão'!J6+'218-CS Itatinga'!J6+'225- União de Bairros'!J6</f>
        <v>4068.88</v>
      </c>
      <c r="K6" s="6">
        <f>'003-Ambulatório'!K6+'004-Laboratório'!K6+'190-Distrito Sudoeste'!K6+'192-Centro Esp.Odont.-CEO'!K6+'195-Visa Sudoeste'!K6+'196-Caps David Capistrano'!K6+'197-Botica'!K6+'198-CS Santo antonio'!K6+'199-CS Vila União CAIC'!K6+'200-Tear das artes'!K6+'201-Caps Aeroporto-NovoTempo'!K6+'203-CS Santa Lúcia'!K6+'205-DIC I'!K6+'206-DIC III'!K6+'208-CS Vista Alegre'!K6+'209-Cs Tancredo-c. eliseos'!K6+'212-CS Capivari'!K6+'213-CS Aeroporto'!K6+'216-193- Ouro Verde'!K6+'217-CS São Cristovão'!K6+'218-CS Itatinga'!K6+'225- União de Bairros'!K6</f>
        <v>2988.6</v>
      </c>
      <c r="L6" s="6">
        <f>'003-Ambulatório'!L6+'004-Laboratório'!L6+'190-Distrito Sudoeste'!L6+'192-Centro Esp.Odont.-CEO'!L6+'195-Visa Sudoeste'!L6+'196-Caps David Capistrano'!L6+'197-Botica'!L6+'198-CS Santo antonio'!L6+'199-CS Vila União CAIC'!L6+'200-Tear das artes'!L6+'201-Caps Aeroporto-NovoTempo'!L6+'203-CS Santa Lúcia'!L6+'205-DIC I'!L6+'206-DIC III'!L6+'208-CS Vista Alegre'!L6+'209-Cs Tancredo-c. eliseos'!L6+'212-CS Capivari'!L6+'213-CS Aeroporto'!L6+'216-193- Ouro Verde'!L6+'217-CS São Cristovão'!L6+'218-CS Itatinga'!L6+'225- União de Bairros'!L6</f>
        <v>3424.94</v>
      </c>
      <c r="M6" s="6">
        <f>'003-Ambulatório'!M6+'004-Laboratório'!M6+'190-Distrito Sudoeste'!M6+'192-Centro Esp.Odont.-CEO'!M6+'195-Visa Sudoeste'!M6+'196-Caps David Capistrano'!M6+'197-Botica'!M6+'198-CS Santo antonio'!M6+'199-CS Vila União CAIC'!M6+'200-Tear das artes'!M6+'201-Caps Aeroporto-NovoTempo'!M6+'203-CS Santa Lúcia'!M6+'205-DIC I'!M6+'206-DIC III'!M6+'208-CS Vista Alegre'!M6+'209-Cs Tancredo-c. eliseos'!M6+'212-CS Capivari'!M6+'213-CS Aeroporto'!M6+'216-193- Ouro Verde'!M6+'217-CS São Cristovão'!M6+'218-CS Itatinga'!M6+'225- União de Bairros'!M6</f>
        <v>3166.59</v>
      </c>
      <c r="N6" s="6">
        <f>'003-Ambulatório'!N6+'004-Laboratório'!N6+'190-Distrito Sudoeste'!N6+'192-Centro Esp.Odont.-CEO'!N6+'195-Visa Sudoeste'!N6+'196-Caps David Capistrano'!N6+'197-Botica'!N6+'198-CS Santo antonio'!N6+'199-CS Vila União CAIC'!N6+'200-Tear das artes'!N6+'201-Caps Aeroporto-NovoTempo'!N6+'203-CS Santa Lúcia'!N6+'205-DIC I'!N6+'206-DIC III'!N6+'208-CS Vista Alegre'!N6+'209-Cs Tancredo-c. eliseos'!N6+'212-CS Capivari'!N6+'213-CS Aeroporto'!N6+'216-193- Ouro Verde'!N6+'217-CS São Cristovão'!N6+'218-CS Itatinga'!N6+'225- União de Bairros'!N6</f>
        <v>2993.91</v>
      </c>
    </row>
    <row r="7" spans="2:14" ht="12.75">
      <c r="B7" s="5" t="s">
        <v>3</v>
      </c>
      <c r="C7" s="6">
        <f>'003-Ambulatório'!C7+'004-Laboratório'!C7+'190-Distrito Sudoeste'!C7+'192-Centro Esp.Odont.-CEO'!C7+'195-Visa Sudoeste'!C7+'196-Caps David Capistrano'!C7+'197-Botica'!C7+'198-CS Santo antonio'!C7+'199-CS Vila União CAIC'!C7+'200-Tear das artes'!C7+'201-Caps Aeroporto-NovoTempo'!C7+'203-CS Santa Lúcia'!C7+'205-DIC I'!C7+'206-DIC III'!C7+'208-CS Vista Alegre'!C7+'209-Cs Tancredo-c. eliseos'!C7+'212-CS Capivari'!C7+'213-CS Aeroporto'!C7+'216-193- Ouro Verde'!C7+'217-CS São Cristovão'!C7+'218-CS Itatinga'!C7+'225- União de Bairros'!C7</f>
        <v>1184.16</v>
      </c>
      <c r="D7" s="6">
        <f>'003-Ambulatório'!D7+'004-Laboratório'!D7+'190-Distrito Sudoeste'!D7+'192-Centro Esp.Odont.-CEO'!D7+'195-Visa Sudoeste'!D7+'196-Caps David Capistrano'!D7+'197-Botica'!D7+'198-CS Santo antonio'!D7+'199-CS Vila União CAIC'!D7+'200-Tear das artes'!D7+'201-Caps Aeroporto-NovoTempo'!D7+'203-CS Santa Lúcia'!D7+'205-DIC I'!D7+'206-DIC III'!D7+'208-CS Vista Alegre'!D7+'209-Cs Tancredo-c. eliseos'!D7+'212-CS Capivari'!D7+'213-CS Aeroporto'!D7+'216-193- Ouro Verde'!D7+'217-CS São Cristovão'!D7+'218-CS Itatinga'!D7+'225- União de Bairros'!D7</f>
        <v>0</v>
      </c>
      <c r="E7" s="6">
        <f>'003-Ambulatório'!E7+'004-Laboratório'!E7+'190-Distrito Sudoeste'!E7+'192-Centro Esp.Odont.-CEO'!E7+'195-Visa Sudoeste'!E7+'196-Caps David Capistrano'!E7+'197-Botica'!E7+'198-CS Santo antonio'!E7+'199-CS Vila União CAIC'!E7+'200-Tear das artes'!E7+'201-Caps Aeroporto-NovoTempo'!E7+'203-CS Santa Lúcia'!E7+'205-DIC I'!E7+'206-DIC III'!E7+'208-CS Vista Alegre'!E7+'209-Cs Tancredo-c. eliseos'!E7+'212-CS Capivari'!E7+'213-CS Aeroporto'!E7+'216-193- Ouro Verde'!E7+'217-CS São Cristovão'!E7+'218-CS Itatinga'!E7+'225- União de Bairros'!E7</f>
        <v>670.15</v>
      </c>
      <c r="F7" s="6">
        <f>'003-Ambulatório'!F7+'004-Laboratório'!F7+'190-Distrito Sudoeste'!F7+'192-Centro Esp.Odont.-CEO'!F7+'195-Visa Sudoeste'!F7+'196-Caps David Capistrano'!F7+'197-Botica'!F7+'198-CS Santo antonio'!F7+'199-CS Vila União CAIC'!F7+'200-Tear das artes'!F7+'201-Caps Aeroporto-NovoTempo'!F7+'203-CS Santa Lúcia'!F7+'205-DIC I'!F7+'206-DIC III'!F7+'208-CS Vista Alegre'!F7+'209-Cs Tancredo-c. eliseos'!F7+'212-CS Capivari'!F7+'213-CS Aeroporto'!F7+'216-193- Ouro Verde'!F7+'217-CS São Cristovão'!F7+'218-CS Itatinga'!F7+'225- União de Bairros'!F7</f>
        <v>1930.3899999999999</v>
      </c>
      <c r="G7" s="6">
        <f>'003-Ambulatório'!G7+'004-Laboratório'!G7+'190-Distrito Sudoeste'!G7+'192-Centro Esp.Odont.-CEO'!G7+'195-Visa Sudoeste'!G7+'196-Caps David Capistrano'!G7+'197-Botica'!G7+'198-CS Santo antonio'!G7+'199-CS Vila União CAIC'!G7+'200-Tear das artes'!G7+'201-Caps Aeroporto-NovoTempo'!G7+'203-CS Santa Lúcia'!G7+'205-DIC I'!G7+'206-DIC III'!G7+'208-CS Vista Alegre'!G7+'209-Cs Tancredo-c. eliseos'!G7+'212-CS Capivari'!G7+'213-CS Aeroporto'!G7+'216-193- Ouro Verde'!G7+'217-CS São Cristovão'!G7+'218-CS Itatinga'!G7+'225- União de Bairros'!G7</f>
        <v>0</v>
      </c>
      <c r="H7" s="6">
        <f>'003-Ambulatório'!H7+'004-Laboratório'!H7+'190-Distrito Sudoeste'!H7+'192-Centro Esp.Odont.-CEO'!H7+'195-Visa Sudoeste'!H7+'196-Caps David Capistrano'!H7+'197-Botica'!H7+'198-CS Santo antonio'!H7+'199-CS Vila União CAIC'!H7+'200-Tear das artes'!H7+'201-Caps Aeroporto-NovoTempo'!H7+'203-CS Santa Lúcia'!H7+'205-DIC I'!H7+'206-DIC III'!H7+'208-CS Vista Alegre'!H7+'209-Cs Tancredo-c. eliseos'!H7+'212-CS Capivari'!H7+'213-CS Aeroporto'!H7+'216-193- Ouro Verde'!H7+'217-CS São Cristovão'!H7+'218-CS Itatinga'!H7+'225- União de Bairros'!H7</f>
        <v>0</v>
      </c>
      <c r="I7" s="6">
        <f>'003-Ambulatório'!I7+'004-Laboratório'!I7+'190-Distrito Sudoeste'!I7+'192-Centro Esp.Odont.-CEO'!I7+'195-Visa Sudoeste'!I7+'196-Caps David Capistrano'!I7+'197-Botica'!I7+'198-CS Santo antonio'!I7+'199-CS Vila União CAIC'!I7+'200-Tear das artes'!I7+'201-Caps Aeroporto-NovoTempo'!I7+'203-CS Santa Lúcia'!I7+'205-DIC I'!I7+'206-DIC III'!I7+'208-CS Vista Alegre'!I7+'209-Cs Tancredo-c. eliseos'!I7+'212-CS Capivari'!I7+'213-CS Aeroporto'!I7+'216-193- Ouro Verde'!I7+'217-CS São Cristovão'!I7+'218-CS Itatinga'!I7+'225- União de Bairros'!I7</f>
        <v>8479.130000000001</v>
      </c>
      <c r="J7" s="6">
        <f>'003-Ambulatório'!J7+'004-Laboratório'!J7+'190-Distrito Sudoeste'!J7+'192-Centro Esp.Odont.-CEO'!J7+'195-Visa Sudoeste'!J7+'196-Caps David Capistrano'!J7+'197-Botica'!J7+'198-CS Santo antonio'!J7+'199-CS Vila União CAIC'!J7+'200-Tear das artes'!J7+'201-Caps Aeroporto-NovoTempo'!J7+'203-CS Santa Lúcia'!J7+'205-DIC I'!J7+'206-DIC III'!J7+'208-CS Vista Alegre'!J7+'209-Cs Tancredo-c. eliseos'!J7+'212-CS Capivari'!J7+'213-CS Aeroporto'!J7+'216-193- Ouro Verde'!J7+'217-CS São Cristovão'!J7+'218-CS Itatinga'!J7+'225- União de Bairros'!J7</f>
        <v>27275.09</v>
      </c>
      <c r="K7" s="6">
        <f>'003-Ambulatório'!K7+'004-Laboratório'!K7+'190-Distrito Sudoeste'!K7+'192-Centro Esp.Odont.-CEO'!K7+'195-Visa Sudoeste'!K7+'196-Caps David Capistrano'!K7+'197-Botica'!K7+'198-CS Santo antonio'!K7+'199-CS Vila União CAIC'!K7+'200-Tear das artes'!K7+'201-Caps Aeroporto-NovoTempo'!K7+'203-CS Santa Lúcia'!K7+'205-DIC I'!K7+'206-DIC III'!K7+'208-CS Vista Alegre'!K7+'209-Cs Tancredo-c. eliseos'!K7+'212-CS Capivari'!K7+'213-CS Aeroporto'!K7+'216-193- Ouro Verde'!K7+'217-CS São Cristovão'!K7+'218-CS Itatinga'!K7+'225- União de Bairros'!K7</f>
        <v>2437</v>
      </c>
      <c r="L7" s="6">
        <f>'003-Ambulatório'!L7+'004-Laboratório'!L7+'190-Distrito Sudoeste'!L7+'192-Centro Esp.Odont.-CEO'!L7+'195-Visa Sudoeste'!L7+'196-Caps David Capistrano'!L7+'197-Botica'!L7+'198-CS Santo antonio'!L7+'199-CS Vila União CAIC'!L7+'200-Tear das artes'!L7+'201-Caps Aeroporto-NovoTempo'!L7+'203-CS Santa Lúcia'!L7+'205-DIC I'!L7+'206-DIC III'!L7+'208-CS Vista Alegre'!L7+'209-Cs Tancredo-c. eliseos'!L7+'212-CS Capivari'!L7+'213-CS Aeroporto'!L7+'216-193- Ouro Verde'!L7+'217-CS São Cristovão'!L7+'218-CS Itatinga'!L7+'225- União de Bairros'!L7</f>
        <v>0</v>
      </c>
      <c r="M7" s="6">
        <f>'003-Ambulatório'!M7+'004-Laboratório'!M7+'190-Distrito Sudoeste'!M7+'192-Centro Esp.Odont.-CEO'!M7+'195-Visa Sudoeste'!M7+'196-Caps David Capistrano'!M7+'197-Botica'!M7+'198-CS Santo antonio'!M7+'199-CS Vila União CAIC'!M7+'200-Tear das artes'!M7+'201-Caps Aeroporto-NovoTempo'!M7+'203-CS Santa Lúcia'!M7+'205-DIC I'!M7+'206-DIC III'!M7+'208-CS Vista Alegre'!M7+'209-Cs Tancredo-c. eliseos'!M7+'212-CS Capivari'!M7+'213-CS Aeroporto'!M7+'216-193- Ouro Verde'!M7+'217-CS São Cristovão'!M7+'218-CS Itatinga'!M7+'225- União de Bairros'!M7</f>
        <v>0</v>
      </c>
      <c r="N7" s="6">
        <f>'003-Ambulatório'!N7+'004-Laboratório'!N7+'190-Distrito Sudoeste'!N7+'192-Centro Esp.Odont.-CEO'!N7+'195-Visa Sudoeste'!N7+'196-Caps David Capistrano'!N7+'197-Botica'!N7+'198-CS Santo antonio'!N7+'199-CS Vila União CAIC'!N7+'200-Tear das artes'!N7+'201-Caps Aeroporto-NovoTempo'!N7+'203-CS Santa Lúcia'!N7+'205-DIC I'!N7+'206-DIC III'!N7+'208-CS Vista Alegre'!N7+'209-Cs Tancredo-c. eliseos'!N7+'212-CS Capivari'!N7+'213-CS Aeroporto'!N7+'216-193- Ouro Verde'!N7+'217-CS São Cristovão'!N7+'218-CS Itatinga'!N7+'225- União de Bairros'!N7</f>
        <v>0</v>
      </c>
    </row>
    <row r="8" spans="2:14" ht="12.75">
      <c r="B8" s="5" t="s">
        <v>57</v>
      </c>
      <c r="C8" s="6">
        <f>'003-Ambulatório'!C8+'004-Laboratório'!C8+'190-Distrito Sudoeste'!C8+'192-Centro Esp.Odont.-CEO'!C8+'195-Visa Sudoeste'!C8+'196-Caps David Capistrano'!C8+'197-Botica'!C8+'198-CS Santo antonio'!C8+'199-CS Vila União CAIC'!C8+'200-Tear das artes'!C8+'201-Caps Aeroporto-NovoTempo'!C8+'203-CS Santa Lúcia'!C8+'205-DIC I'!C8+'206-DIC III'!C8+'208-CS Vista Alegre'!C8+'209-Cs Tancredo-c. eliseos'!C8+'212-CS Capivari'!C8+'213-CS Aeroporto'!C8+'216-193- Ouro Verde'!C8+'217-CS São Cristovão'!C8+'218-CS Itatinga'!C8+'225- União de Bairros'!C8</f>
        <v>0</v>
      </c>
      <c r="D8" s="6">
        <f>'003-Ambulatório'!D8+'004-Laboratório'!D8+'190-Distrito Sudoeste'!D8+'192-Centro Esp.Odont.-CEO'!D8+'195-Visa Sudoeste'!D8+'196-Caps David Capistrano'!D8+'197-Botica'!D8+'198-CS Santo antonio'!D8+'199-CS Vila União CAIC'!D8+'200-Tear das artes'!D8+'201-Caps Aeroporto-NovoTempo'!D8+'203-CS Santa Lúcia'!D8+'205-DIC I'!D8+'206-DIC III'!D8+'208-CS Vista Alegre'!D8+'209-Cs Tancredo-c. eliseos'!D8+'212-CS Capivari'!D8+'213-CS Aeroporto'!D8+'216-193- Ouro Verde'!D8+'217-CS São Cristovão'!D8+'218-CS Itatinga'!D8+'225- União de Bairros'!D8</f>
        <v>0</v>
      </c>
      <c r="E8" s="6">
        <f>'003-Ambulatório'!E8+'004-Laboratório'!E8+'190-Distrito Sudoeste'!E8+'192-Centro Esp.Odont.-CEO'!E8+'195-Visa Sudoeste'!E8+'196-Caps David Capistrano'!E8+'197-Botica'!E8+'198-CS Santo antonio'!E8+'199-CS Vila União CAIC'!E8+'200-Tear das artes'!E8+'201-Caps Aeroporto-NovoTempo'!E8+'203-CS Santa Lúcia'!E8+'205-DIC I'!E8+'206-DIC III'!E8+'208-CS Vista Alegre'!E8+'209-Cs Tancredo-c. eliseos'!E8+'212-CS Capivari'!E8+'213-CS Aeroporto'!E8+'216-193- Ouro Verde'!E8+'217-CS São Cristovão'!E8+'218-CS Itatinga'!E8+'225- União de Bairros'!E8</f>
        <v>0</v>
      </c>
      <c r="F8" s="6">
        <f>'003-Ambulatório'!F8+'004-Laboratório'!F8+'190-Distrito Sudoeste'!F8+'192-Centro Esp.Odont.-CEO'!F8+'195-Visa Sudoeste'!F8+'196-Caps David Capistrano'!F8+'197-Botica'!F8+'198-CS Santo antonio'!F8+'199-CS Vila União CAIC'!F8+'200-Tear das artes'!F8+'201-Caps Aeroporto-NovoTempo'!F8+'203-CS Santa Lúcia'!F8+'205-DIC I'!F8+'206-DIC III'!F8+'208-CS Vista Alegre'!F8+'209-Cs Tancredo-c. eliseos'!F8+'212-CS Capivari'!F8+'213-CS Aeroporto'!F8+'216-193- Ouro Verde'!F8+'217-CS São Cristovão'!F8+'218-CS Itatinga'!F8+'225- União de Bairros'!F8</f>
        <v>0</v>
      </c>
      <c r="G8" s="6">
        <f>'003-Ambulatório'!G8+'004-Laboratório'!G8+'190-Distrito Sudoeste'!G8+'192-Centro Esp.Odont.-CEO'!G8+'195-Visa Sudoeste'!G8+'196-Caps David Capistrano'!G8+'197-Botica'!G8+'198-CS Santo antonio'!G8+'199-CS Vila União CAIC'!G8+'200-Tear das artes'!G8+'201-Caps Aeroporto-NovoTempo'!G8+'203-CS Santa Lúcia'!G8+'205-DIC I'!G8+'206-DIC III'!G8+'208-CS Vista Alegre'!G8+'209-Cs Tancredo-c. eliseos'!G8+'212-CS Capivari'!G8+'213-CS Aeroporto'!G8+'216-193- Ouro Verde'!G8+'217-CS São Cristovão'!G8+'218-CS Itatinga'!G8+'225- União de Bairros'!G8</f>
        <v>0</v>
      </c>
      <c r="H8" s="6">
        <f>'003-Ambulatório'!H8+'004-Laboratório'!H8+'190-Distrito Sudoeste'!H8+'192-Centro Esp.Odont.-CEO'!H8+'195-Visa Sudoeste'!H8+'196-Caps David Capistrano'!H8+'197-Botica'!H8+'198-CS Santo antonio'!H8+'199-CS Vila União CAIC'!H8+'200-Tear das artes'!H8+'201-Caps Aeroporto-NovoTempo'!H8+'203-CS Santa Lúcia'!H8+'205-DIC I'!H8+'206-DIC III'!H8+'208-CS Vista Alegre'!H8+'209-Cs Tancredo-c. eliseos'!H8+'212-CS Capivari'!H8+'213-CS Aeroporto'!H8+'216-193- Ouro Verde'!H8+'217-CS São Cristovão'!H8+'218-CS Itatinga'!H8+'225- União de Bairros'!H8</f>
        <v>0</v>
      </c>
      <c r="I8" s="6">
        <f>'003-Ambulatório'!I8+'004-Laboratório'!I8+'190-Distrito Sudoeste'!I8+'192-Centro Esp.Odont.-CEO'!I8+'195-Visa Sudoeste'!I8+'196-Caps David Capistrano'!I8+'197-Botica'!I8+'198-CS Santo antonio'!I8+'199-CS Vila União CAIC'!I8+'200-Tear das artes'!I8+'201-Caps Aeroporto-NovoTempo'!I8+'203-CS Santa Lúcia'!I8+'205-DIC I'!I8+'206-DIC III'!I8+'208-CS Vista Alegre'!I8+'209-Cs Tancredo-c. eliseos'!I8+'212-CS Capivari'!I8+'213-CS Aeroporto'!I8+'216-193- Ouro Verde'!I8+'217-CS São Cristovão'!I8+'218-CS Itatinga'!I8+'225- União de Bairros'!I8</f>
        <v>0</v>
      </c>
      <c r="J8" s="6">
        <f>'003-Ambulatório'!J8+'004-Laboratório'!J8+'190-Distrito Sudoeste'!J8+'192-Centro Esp.Odont.-CEO'!J8+'195-Visa Sudoeste'!J8+'196-Caps David Capistrano'!J8+'197-Botica'!J8+'198-CS Santo antonio'!J8+'199-CS Vila União CAIC'!J8+'200-Tear das artes'!J8+'201-Caps Aeroporto-NovoTempo'!J8+'203-CS Santa Lúcia'!J8+'205-DIC I'!J8+'206-DIC III'!J8+'208-CS Vista Alegre'!J8+'209-Cs Tancredo-c. eliseos'!J8+'212-CS Capivari'!J8+'213-CS Aeroporto'!J8+'216-193- Ouro Verde'!J8+'217-CS São Cristovão'!J8+'218-CS Itatinga'!J8+'225- União de Bairros'!J8</f>
        <v>0</v>
      </c>
      <c r="K8" s="6">
        <f>'003-Ambulatório'!K8+'004-Laboratório'!K8+'190-Distrito Sudoeste'!K8+'192-Centro Esp.Odont.-CEO'!K8+'195-Visa Sudoeste'!K8+'196-Caps David Capistrano'!K8+'197-Botica'!K8+'198-CS Santo antonio'!K8+'199-CS Vila União CAIC'!K8+'200-Tear das artes'!K8+'201-Caps Aeroporto-NovoTempo'!K8+'203-CS Santa Lúcia'!K8+'205-DIC I'!K8+'206-DIC III'!K8+'208-CS Vista Alegre'!K8+'209-Cs Tancredo-c. eliseos'!K8+'212-CS Capivari'!K8+'213-CS Aeroporto'!K8+'216-193- Ouro Verde'!K8+'217-CS São Cristovão'!K8+'218-CS Itatinga'!K8+'225- União de Bairros'!K8</f>
        <v>0</v>
      </c>
      <c r="L8" s="6">
        <f>'003-Ambulatório'!L8+'004-Laboratório'!L8+'190-Distrito Sudoeste'!L8+'192-Centro Esp.Odont.-CEO'!L8+'195-Visa Sudoeste'!L8+'196-Caps David Capistrano'!L8+'197-Botica'!L8+'198-CS Santo antonio'!L8+'199-CS Vila União CAIC'!L8+'200-Tear das artes'!L8+'201-Caps Aeroporto-NovoTempo'!L8+'203-CS Santa Lúcia'!L8+'205-DIC I'!L8+'206-DIC III'!L8+'208-CS Vista Alegre'!L8+'209-Cs Tancredo-c. eliseos'!L8+'212-CS Capivari'!L8+'213-CS Aeroporto'!L8+'216-193- Ouro Verde'!L8+'217-CS São Cristovão'!L8+'218-CS Itatinga'!L8+'225- União de Bairros'!L8</f>
        <v>0</v>
      </c>
      <c r="M8" s="6">
        <f>'003-Ambulatório'!M8+'004-Laboratório'!M8+'190-Distrito Sudoeste'!M8+'192-Centro Esp.Odont.-CEO'!M8+'195-Visa Sudoeste'!M8+'196-Caps David Capistrano'!M8+'197-Botica'!M8+'198-CS Santo antonio'!M8+'199-CS Vila União CAIC'!M8+'200-Tear das artes'!M8+'201-Caps Aeroporto-NovoTempo'!M8+'203-CS Santa Lúcia'!M8+'205-DIC I'!M8+'206-DIC III'!M8+'208-CS Vista Alegre'!M8+'209-Cs Tancredo-c. eliseos'!M8+'212-CS Capivari'!M8+'213-CS Aeroporto'!M8+'216-193- Ouro Verde'!M8+'217-CS São Cristovão'!M8+'218-CS Itatinga'!M8+'225- União de Bairros'!M8</f>
        <v>0</v>
      </c>
      <c r="N8" s="6">
        <f>'003-Ambulatório'!N8+'004-Laboratório'!N8+'190-Distrito Sudoeste'!N8+'192-Centro Esp.Odont.-CEO'!N8+'195-Visa Sudoeste'!N8+'196-Caps David Capistrano'!N8+'197-Botica'!N8+'198-CS Santo antonio'!N8+'199-CS Vila União CAIC'!N8+'200-Tear das artes'!N8+'201-Caps Aeroporto-NovoTempo'!N8+'203-CS Santa Lúcia'!N8+'205-DIC I'!N8+'206-DIC III'!N8+'208-CS Vista Alegre'!N8+'209-Cs Tancredo-c. eliseos'!N8+'212-CS Capivari'!N8+'213-CS Aeroporto'!N8+'216-193- Ouro Verde'!N8+'217-CS São Cristovão'!N8+'218-CS Itatinga'!N8+'225- União de Bairros'!N8</f>
        <v>0</v>
      </c>
    </row>
    <row r="9" spans="2:14" ht="12.75">
      <c r="B9" s="5" t="s">
        <v>58</v>
      </c>
      <c r="C9" s="6">
        <f>'003-Ambulatório'!C9+'004-Laboratório'!C9+'190-Distrito Sudoeste'!C9+'192-Centro Esp.Odont.-CEO'!C9+'195-Visa Sudoeste'!C9+'196-Caps David Capistrano'!C9+'197-Botica'!C9+'198-CS Santo antonio'!C9+'199-CS Vila União CAIC'!C9+'200-Tear das artes'!C9+'201-Caps Aeroporto-NovoTempo'!C9+'203-CS Santa Lúcia'!C9+'205-DIC I'!C9+'206-DIC III'!C9+'208-CS Vista Alegre'!C9+'209-Cs Tancredo-c. eliseos'!C9+'212-CS Capivari'!C9+'213-CS Aeroporto'!C9+'216-193- Ouro Verde'!C9+'217-CS São Cristovão'!C9+'218-CS Itatinga'!C9+'225- União de Bairros'!C9</f>
        <v>805334.3162222223</v>
      </c>
      <c r="D9" s="6">
        <f>'003-Ambulatório'!D9+'004-Laboratório'!D9+'190-Distrito Sudoeste'!D9+'192-Centro Esp.Odont.-CEO'!D9+'195-Visa Sudoeste'!D9+'196-Caps David Capistrano'!D9+'197-Botica'!D9+'198-CS Santo antonio'!D9+'199-CS Vila União CAIC'!D9+'200-Tear das artes'!D9+'201-Caps Aeroporto-NovoTempo'!D9+'203-CS Santa Lúcia'!D9+'205-DIC I'!D9+'206-DIC III'!D9+'208-CS Vista Alegre'!D9+'209-Cs Tancredo-c. eliseos'!D9+'212-CS Capivari'!D9+'213-CS Aeroporto'!D9+'216-193- Ouro Verde'!D9+'217-CS São Cristovão'!D9+'218-CS Itatinga'!D9+'225- União de Bairros'!D9</f>
        <v>552684.8062222223</v>
      </c>
      <c r="E9" s="6">
        <f>'003-Ambulatório'!E9+'004-Laboratório'!E9+'190-Distrito Sudoeste'!E9+'192-Centro Esp.Odont.-CEO'!E9+'195-Visa Sudoeste'!E9+'196-Caps David Capistrano'!E9+'197-Botica'!E9+'198-CS Santo antonio'!E9+'199-CS Vila União CAIC'!E9+'200-Tear das artes'!E9+'201-Caps Aeroporto-NovoTempo'!E9+'203-CS Santa Lúcia'!E9+'205-DIC I'!E9+'206-DIC III'!E9+'208-CS Vista Alegre'!E9+'209-Cs Tancredo-c. eliseos'!E9+'212-CS Capivari'!E9+'213-CS Aeroporto'!E9+'216-193- Ouro Verde'!E9+'217-CS São Cristovão'!E9+'218-CS Itatinga'!E9+'225- União de Bairros'!E9</f>
        <v>870828.1262222221</v>
      </c>
      <c r="F9" s="6">
        <f>'003-Ambulatório'!F9+'004-Laboratório'!F9+'190-Distrito Sudoeste'!F9+'192-Centro Esp.Odont.-CEO'!F9+'195-Visa Sudoeste'!F9+'196-Caps David Capistrano'!F9+'197-Botica'!F9+'198-CS Santo antonio'!F9+'199-CS Vila União CAIC'!F9+'200-Tear das artes'!F9+'201-Caps Aeroporto-NovoTempo'!F9+'203-CS Santa Lúcia'!F9+'205-DIC I'!F9+'206-DIC III'!F9+'208-CS Vista Alegre'!F9+'209-Cs Tancredo-c. eliseos'!F9+'212-CS Capivari'!F9+'213-CS Aeroporto'!F9+'216-193- Ouro Verde'!F9+'217-CS São Cristovão'!F9+'218-CS Itatinga'!F9+'225- União de Bairros'!F9</f>
        <v>697217.89</v>
      </c>
      <c r="G9" s="6">
        <f>'003-Ambulatório'!G9+'004-Laboratório'!G9+'190-Distrito Sudoeste'!G9+'192-Centro Esp.Odont.-CEO'!G9+'195-Visa Sudoeste'!G9+'196-Caps David Capistrano'!G9+'197-Botica'!G9+'198-CS Santo antonio'!G9+'199-CS Vila União CAIC'!G9+'200-Tear das artes'!G9+'201-Caps Aeroporto-NovoTempo'!G9+'203-CS Santa Lúcia'!G9+'205-DIC I'!G9+'206-DIC III'!G9+'208-CS Vista Alegre'!G9+'209-Cs Tancredo-c. eliseos'!G9+'212-CS Capivari'!G9+'213-CS Aeroporto'!G9+'216-193- Ouro Verde'!G9+'217-CS São Cristovão'!G9+'218-CS Itatinga'!G9+'225- União de Bairros'!G9</f>
        <v>758249.8462222222</v>
      </c>
      <c r="H9" s="6">
        <f>'003-Ambulatório'!H9+'004-Laboratório'!H9+'190-Distrito Sudoeste'!H9+'192-Centro Esp.Odont.-CEO'!H9+'195-Visa Sudoeste'!H9+'196-Caps David Capistrano'!H9+'197-Botica'!H9+'198-CS Santo antonio'!H9+'199-CS Vila União CAIC'!H9+'200-Tear das artes'!H9+'201-Caps Aeroporto-NovoTempo'!H9+'203-CS Santa Lúcia'!H9+'205-DIC I'!H9+'206-DIC III'!H9+'208-CS Vista Alegre'!H9+'209-Cs Tancredo-c. eliseos'!H9+'212-CS Capivari'!H9+'213-CS Aeroporto'!H9+'216-193- Ouro Verde'!H9+'217-CS São Cristovão'!H9+'218-CS Itatinga'!H9+'225- União de Bairros'!H9</f>
        <v>883015.3262222222</v>
      </c>
      <c r="I9" s="6">
        <f>'003-Ambulatório'!I9+'004-Laboratório'!I9+'190-Distrito Sudoeste'!I9+'192-Centro Esp.Odont.-CEO'!I9+'195-Visa Sudoeste'!I9+'196-Caps David Capistrano'!I9+'197-Botica'!I9+'198-CS Santo antonio'!I9+'199-CS Vila União CAIC'!I9+'200-Tear das artes'!I9+'201-Caps Aeroporto-NovoTempo'!I9+'203-CS Santa Lúcia'!I9+'205-DIC I'!I9+'206-DIC III'!I9+'208-CS Vista Alegre'!I9+'209-Cs Tancredo-c. eliseos'!I9+'212-CS Capivari'!I9+'213-CS Aeroporto'!I9+'216-193- Ouro Verde'!I9+'217-CS São Cristovão'!I9+'218-CS Itatinga'!I9+'225- União de Bairros'!I9</f>
        <v>1511214.98</v>
      </c>
      <c r="J9" s="6">
        <f>'003-Ambulatório'!J9+'004-Laboratório'!J9+'190-Distrito Sudoeste'!J9+'192-Centro Esp.Odont.-CEO'!J9+'195-Visa Sudoeste'!J9+'196-Caps David Capistrano'!J9+'197-Botica'!J9+'198-CS Santo antonio'!J9+'199-CS Vila União CAIC'!J9+'200-Tear das artes'!J9+'201-Caps Aeroporto-NovoTempo'!J9+'203-CS Santa Lúcia'!J9+'205-DIC I'!J9+'206-DIC III'!J9+'208-CS Vista Alegre'!J9+'209-Cs Tancredo-c. eliseos'!J9+'212-CS Capivari'!J9+'213-CS Aeroporto'!J9+'216-193- Ouro Verde'!J9+'217-CS São Cristovão'!J9+'218-CS Itatinga'!J9+'225- União de Bairros'!J9</f>
        <v>1076138</v>
      </c>
      <c r="K9" s="6">
        <f>'003-Ambulatório'!K9+'004-Laboratório'!K9+'190-Distrito Sudoeste'!K9+'192-Centro Esp.Odont.-CEO'!K9+'195-Visa Sudoeste'!K9+'196-Caps David Capistrano'!K9+'197-Botica'!K9+'198-CS Santo antonio'!K9+'199-CS Vila União CAIC'!K9+'200-Tear das artes'!K9+'201-Caps Aeroporto-NovoTempo'!K9+'203-CS Santa Lúcia'!K9+'205-DIC I'!K9+'206-DIC III'!K9+'208-CS Vista Alegre'!K9+'209-Cs Tancredo-c. eliseos'!K9+'212-CS Capivari'!K9+'213-CS Aeroporto'!K9+'216-193- Ouro Verde'!K9+'217-CS São Cristovão'!K9+'218-CS Itatinga'!K9+'225- União de Bairros'!K9</f>
        <v>1108261.3</v>
      </c>
      <c r="L9" s="6">
        <f>'003-Ambulatório'!L9+'004-Laboratório'!L9+'190-Distrito Sudoeste'!L9+'192-Centro Esp.Odont.-CEO'!L9+'195-Visa Sudoeste'!L9+'196-Caps David Capistrano'!L9+'197-Botica'!L9+'198-CS Santo antonio'!L9+'199-CS Vila União CAIC'!L9+'200-Tear das artes'!L9+'201-Caps Aeroporto-NovoTempo'!L9+'203-CS Santa Lúcia'!L9+'205-DIC I'!L9+'206-DIC III'!L9+'208-CS Vista Alegre'!L9+'209-Cs Tancredo-c. eliseos'!L9+'212-CS Capivari'!L9+'213-CS Aeroporto'!L9+'216-193- Ouro Verde'!L9+'217-CS São Cristovão'!L9+'218-CS Itatinga'!L9+'225- União de Bairros'!L9</f>
        <v>725579.74</v>
      </c>
      <c r="M9" s="6">
        <f>'003-Ambulatório'!M9+'004-Laboratório'!M9+'190-Distrito Sudoeste'!M9+'192-Centro Esp.Odont.-CEO'!M9+'195-Visa Sudoeste'!M9+'196-Caps David Capistrano'!M9+'197-Botica'!M9+'198-CS Santo antonio'!M9+'199-CS Vila União CAIC'!M9+'200-Tear das artes'!M9+'201-Caps Aeroporto-NovoTempo'!M9+'203-CS Santa Lúcia'!M9+'205-DIC I'!M9+'206-DIC III'!M9+'208-CS Vista Alegre'!M9+'209-Cs Tancredo-c. eliseos'!M9+'212-CS Capivari'!M9+'213-CS Aeroporto'!M9+'216-193- Ouro Verde'!M9+'217-CS São Cristovão'!M9+'218-CS Itatinga'!M9+'225- União de Bairros'!M9</f>
        <v>1098196.84</v>
      </c>
      <c r="N9" s="6">
        <f>'003-Ambulatório'!N9+'004-Laboratório'!N9+'190-Distrito Sudoeste'!N9+'192-Centro Esp.Odont.-CEO'!N9+'195-Visa Sudoeste'!N9+'196-Caps David Capistrano'!N9+'197-Botica'!N9+'198-CS Santo antonio'!N9+'199-CS Vila União CAIC'!N9+'200-Tear das artes'!N9+'201-Caps Aeroporto-NovoTempo'!N9+'203-CS Santa Lúcia'!N9+'205-DIC I'!N9+'206-DIC III'!N9+'208-CS Vista Alegre'!N9+'209-Cs Tancredo-c. eliseos'!N9+'212-CS Capivari'!N9+'213-CS Aeroporto'!N9+'216-193- Ouro Verde'!N9+'217-CS São Cristovão'!N9+'218-CS Itatinga'!N9+'225- União de Bairros'!N9</f>
        <v>154407.67</v>
      </c>
    </row>
    <row r="10" spans="2:15" ht="12.75">
      <c r="B10" s="5" t="s">
        <v>59</v>
      </c>
      <c r="C10" s="6">
        <f>'003-Ambulatório'!C10+'004-Laboratório'!C10+'190-Distrito Sudoeste'!C10+'192-Centro Esp.Odont.-CEO'!C10+'195-Visa Sudoeste'!C10+'196-Caps David Capistrano'!C10+'197-Botica'!C10+'198-CS Santo antonio'!C10+'199-CS Vila União CAIC'!C10+'200-Tear das artes'!C10+'201-Caps Aeroporto-NovoTempo'!C10+'203-CS Santa Lúcia'!C10+'205-DIC I'!C10+'206-DIC III'!C10+'208-CS Vista Alegre'!C10+'209-Cs Tancredo-c. eliseos'!C10+'212-CS Capivari'!C10+'213-CS Aeroporto'!C10+'216-193- Ouro Verde'!C10+'217-CS São Cristovão'!C10+'218-CS Itatinga'!C10+'225- União de Bairros'!C10</f>
        <v>1023.45</v>
      </c>
      <c r="D10" s="6">
        <f>'003-Ambulatório'!D10+'004-Laboratório'!D10+'190-Distrito Sudoeste'!D10+'192-Centro Esp.Odont.-CEO'!D10+'195-Visa Sudoeste'!D10+'196-Caps David Capistrano'!D10+'197-Botica'!D10+'198-CS Santo antonio'!D10+'199-CS Vila União CAIC'!D10+'200-Tear das artes'!D10+'201-Caps Aeroporto-NovoTempo'!D10+'203-CS Santa Lúcia'!D10+'205-DIC I'!D10+'206-DIC III'!D10+'208-CS Vista Alegre'!D10+'209-Cs Tancredo-c. eliseos'!D10+'212-CS Capivari'!D10+'213-CS Aeroporto'!D10+'216-193- Ouro Verde'!D10+'217-CS São Cristovão'!D10+'218-CS Itatinga'!D10+'225- União de Bairros'!D10</f>
        <v>820.46</v>
      </c>
      <c r="E10" s="6">
        <f>'003-Ambulatório'!E10+'004-Laboratório'!E10+'190-Distrito Sudoeste'!E10+'192-Centro Esp.Odont.-CEO'!E10+'195-Visa Sudoeste'!E10+'196-Caps David Capistrano'!E10+'197-Botica'!E10+'198-CS Santo antonio'!E10+'199-CS Vila União CAIC'!E10+'200-Tear das artes'!E10+'201-Caps Aeroporto-NovoTempo'!E10+'203-CS Santa Lúcia'!E10+'205-DIC I'!E10+'206-DIC III'!E10+'208-CS Vista Alegre'!E10+'209-Cs Tancredo-c. eliseos'!E10+'212-CS Capivari'!E10+'213-CS Aeroporto'!E10+'216-193- Ouro Verde'!E10+'217-CS São Cristovão'!E10+'218-CS Itatinga'!E10+'225- União de Bairros'!E10</f>
        <v>956.0900000000001</v>
      </c>
      <c r="F10" s="6">
        <f>'003-Ambulatório'!F10+'004-Laboratório'!F10+'190-Distrito Sudoeste'!F10+'192-Centro Esp.Odont.-CEO'!F10+'195-Visa Sudoeste'!F10+'196-Caps David Capistrano'!F10+'197-Botica'!F10+'198-CS Santo antonio'!F10+'199-CS Vila União CAIC'!F10+'200-Tear das artes'!F10+'201-Caps Aeroporto-NovoTempo'!F10+'203-CS Santa Lúcia'!F10+'205-DIC I'!F10+'206-DIC III'!F10+'208-CS Vista Alegre'!F10+'209-Cs Tancredo-c. eliseos'!F10+'212-CS Capivari'!F10+'213-CS Aeroporto'!F10+'216-193- Ouro Verde'!F10+'217-CS São Cristovão'!F10+'218-CS Itatinga'!F10+'225- União de Bairros'!F10</f>
        <v>765.21</v>
      </c>
      <c r="G10" s="6">
        <f>'003-Ambulatório'!G10+'004-Laboratório'!G10+'190-Distrito Sudoeste'!G10+'192-Centro Esp.Odont.-CEO'!G10+'195-Visa Sudoeste'!G10+'196-Caps David Capistrano'!G10+'197-Botica'!G10+'198-CS Santo antonio'!G10+'199-CS Vila União CAIC'!G10+'200-Tear das artes'!G10+'201-Caps Aeroporto-NovoTempo'!G10+'203-CS Santa Lúcia'!G10+'205-DIC I'!G10+'206-DIC III'!G10+'208-CS Vista Alegre'!G10+'209-Cs Tancredo-c. eliseos'!G10+'212-CS Capivari'!G10+'213-CS Aeroporto'!G10+'216-193- Ouro Verde'!G10+'217-CS São Cristovão'!G10+'218-CS Itatinga'!G10+'225- União de Bairros'!G10</f>
        <v>698.18</v>
      </c>
      <c r="H10" s="6">
        <f>'003-Ambulatório'!H10+'004-Laboratório'!H10+'190-Distrito Sudoeste'!H10+'192-Centro Esp.Odont.-CEO'!H10+'195-Visa Sudoeste'!H10+'196-Caps David Capistrano'!H10+'197-Botica'!H10+'198-CS Santo antonio'!H10+'199-CS Vila União CAIC'!H10+'200-Tear das artes'!H10+'201-Caps Aeroporto-NovoTempo'!H10+'203-CS Santa Lúcia'!H10+'205-DIC I'!H10+'206-DIC III'!H10+'208-CS Vista Alegre'!H10+'209-Cs Tancredo-c. eliseos'!H10+'212-CS Capivari'!H10+'213-CS Aeroporto'!H10+'216-193- Ouro Verde'!H10+'217-CS São Cristovão'!H10+'218-CS Itatinga'!H10+'225- União de Bairros'!H10</f>
        <v>449.62</v>
      </c>
      <c r="I10" s="6">
        <f>'003-Ambulatório'!I10+'004-Laboratório'!I10+'190-Distrito Sudoeste'!I10+'192-Centro Esp.Odont.-CEO'!I10+'195-Visa Sudoeste'!I10+'196-Caps David Capistrano'!I10+'197-Botica'!I10+'198-CS Santo antonio'!I10+'199-CS Vila União CAIC'!I10+'200-Tear das artes'!I10+'201-Caps Aeroporto-NovoTempo'!I10+'203-CS Santa Lúcia'!I10+'205-DIC I'!I10+'206-DIC III'!I10+'208-CS Vista Alegre'!I10+'209-Cs Tancredo-c. eliseos'!I10+'212-CS Capivari'!I10+'213-CS Aeroporto'!I10+'216-193- Ouro Verde'!I10+'217-CS São Cristovão'!I10+'218-CS Itatinga'!I10+'225- União de Bairros'!I10</f>
        <v>497.06999999999994</v>
      </c>
      <c r="J10" s="6">
        <f>'003-Ambulatório'!J10+'004-Laboratório'!J10+'190-Distrito Sudoeste'!J10+'192-Centro Esp.Odont.-CEO'!J10+'195-Visa Sudoeste'!J10+'196-Caps David Capistrano'!J10+'197-Botica'!J10+'198-CS Santo antonio'!J10+'199-CS Vila União CAIC'!J10+'200-Tear das artes'!J10+'201-Caps Aeroporto-NovoTempo'!J10+'203-CS Santa Lúcia'!J10+'205-DIC I'!J10+'206-DIC III'!J10+'208-CS Vista Alegre'!J10+'209-Cs Tancredo-c. eliseos'!J10+'212-CS Capivari'!J10+'213-CS Aeroporto'!J10+'216-193- Ouro Verde'!J10+'217-CS São Cristovão'!J10+'218-CS Itatinga'!J10+'225- União de Bairros'!J10</f>
        <v>523.34</v>
      </c>
      <c r="K10" s="6">
        <f>'003-Ambulatório'!K10+'004-Laboratório'!K10+'190-Distrito Sudoeste'!K10+'192-Centro Esp.Odont.-CEO'!K10+'195-Visa Sudoeste'!K10+'196-Caps David Capistrano'!K10+'197-Botica'!K10+'198-CS Santo antonio'!K10+'199-CS Vila União CAIC'!K10+'200-Tear das artes'!K10+'201-Caps Aeroporto-NovoTempo'!K10+'203-CS Santa Lúcia'!K10+'205-DIC I'!K10+'206-DIC III'!K10+'208-CS Vista Alegre'!K10+'209-Cs Tancredo-c. eliseos'!K10+'212-CS Capivari'!K10+'213-CS Aeroporto'!K10+'216-193- Ouro Verde'!K10+'217-CS São Cristovão'!K10+'218-CS Itatinga'!K10+'225- União de Bairros'!K10</f>
        <v>151.07</v>
      </c>
      <c r="L10" s="6">
        <f>'003-Ambulatório'!L10+'004-Laboratório'!L10+'190-Distrito Sudoeste'!L10+'192-Centro Esp.Odont.-CEO'!L10+'195-Visa Sudoeste'!L10+'196-Caps David Capistrano'!L10+'197-Botica'!L10+'198-CS Santo antonio'!L10+'199-CS Vila União CAIC'!L10+'200-Tear das artes'!L10+'201-Caps Aeroporto-NovoTempo'!L10+'203-CS Santa Lúcia'!L10+'205-DIC I'!L10+'206-DIC III'!L10+'208-CS Vista Alegre'!L10+'209-Cs Tancredo-c. eliseos'!L10+'212-CS Capivari'!L10+'213-CS Aeroporto'!L10+'216-193- Ouro Verde'!L10+'217-CS São Cristovão'!L10+'218-CS Itatinga'!L10+'225- União de Bairros'!L10</f>
        <v>126.3</v>
      </c>
      <c r="M10" s="6">
        <f>'003-Ambulatório'!M10+'004-Laboratório'!M10+'190-Distrito Sudoeste'!M10+'192-Centro Esp.Odont.-CEO'!M10+'195-Visa Sudoeste'!M10+'196-Caps David Capistrano'!M10+'197-Botica'!M10+'198-CS Santo antonio'!M10+'199-CS Vila União CAIC'!M10+'200-Tear das artes'!M10+'201-Caps Aeroporto-NovoTempo'!M10+'203-CS Santa Lúcia'!M10+'205-DIC I'!M10+'206-DIC III'!M10+'208-CS Vista Alegre'!M10+'209-Cs Tancredo-c. eliseos'!M10+'212-CS Capivari'!M10+'213-CS Aeroporto'!M10+'216-193- Ouro Verde'!M10+'217-CS São Cristovão'!M10+'218-CS Itatinga'!M10+'225- União de Bairros'!M10</f>
        <v>126.32</v>
      </c>
      <c r="N10" s="6">
        <f>'003-Ambulatório'!N10+'004-Laboratório'!N10+'190-Distrito Sudoeste'!N10+'192-Centro Esp.Odont.-CEO'!N10+'195-Visa Sudoeste'!N10+'196-Caps David Capistrano'!N10+'197-Botica'!N10+'198-CS Santo antonio'!N10+'199-CS Vila União CAIC'!N10+'200-Tear das artes'!N10+'201-Caps Aeroporto-NovoTempo'!N10+'203-CS Santa Lúcia'!N10+'205-DIC I'!N10+'206-DIC III'!N10+'208-CS Vista Alegre'!N10+'209-Cs Tancredo-c. eliseos'!N10+'212-CS Capivari'!N10+'213-CS Aeroporto'!N10+'216-193- Ouro Verde'!N10+'217-CS São Cristovão'!N10+'218-CS Itatinga'!N10+'225- União de Bairros'!N10</f>
        <v>126.33000000000001</v>
      </c>
      <c r="O10" s="16">
        <f>SUM(C10:N10)</f>
        <v>6263.44</v>
      </c>
    </row>
    <row r="11" spans="2:14" ht="12.75">
      <c r="B11" s="5" t="s">
        <v>5</v>
      </c>
      <c r="C11" s="6">
        <f>'003-Ambulatório'!C11+'004-Laboratório'!C11+'190-Distrito Sudoeste'!C11+'192-Centro Esp.Odont.-CEO'!C11+'195-Visa Sudoeste'!C11+'196-Caps David Capistrano'!C11+'197-Botica'!C11+'198-CS Santo antonio'!C11+'199-CS Vila União CAIC'!C11+'200-Tear das artes'!C11+'201-Caps Aeroporto-NovoTempo'!C11+'203-CS Santa Lúcia'!C11+'205-DIC I'!C11+'206-DIC III'!C11+'208-CS Vista Alegre'!C11+'209-Cs Tancredo-c. eliseos'!C11+'212-CS Capivari'!C11+'213-CS Aeroporto'!C11+'216-193- Ouro Verde'!C11+'217-CS São Cristovão'!C11+'218-CS Itatinga'!C11+'225- União de Bairros'!C11</f>
        <v>99367.87999999999</v>
      </c>
      <c r="D11" s="6">
        <f>'003-Ambulatório'!D11+'004-Laboratório'!D11+'190-Distrito Sudoeste'!D11+'192-Centro Esp.Odont.-CEO'!D11+'195-Visa Sudoeste'!D11+'196-Caps David Capistrano'!D11+'197-Botica'!D11+'198-CS Santo antonio'!D11+'199-CS Vila União CAIC'!D11+'200-Tear das artes'!D11+'201-Caps Aeroporto-NovoTempo'!D11+'203-CS Santa Lúcia'!D11+'205-DIC I'!D11+'206-DIC III'!D11+'208-CS Vista Alegre'!D11+'209-Cs Tancredo-c. eliseos'!D11+'212-CS Capivari'!D11+'213-CS Aeroporto'!D11+'216-193- Ouro Verde'!D11+'217-CS São Cristovão'!D11+'218-CS Itatinga'!D11+'225- União de Bairros'!D11</f>
        <v>105748.34</v>
      </c>
      <c r="E11" s="6">
        <f>'003-Ambulatório'!E11+'004-Laboratório'!E11+'190-Distrito Sudoeste'!E11+'192-Centro Esp.Odont.-CEO'!E11+'195-Visa Sudoeste'!E11+'196-Caps David Capistrano'!E11+'197-Botica'!E11+'198-CS Santo antonio'!E11+'199-CS Vila União CAIC'!E11+'200-Tear das artes'!E11+'201-Caps Aeroporto-NovoTempo'!E11+'203-CS Santa Lúcia'!E11+'205-DIC I'!E11+'206-DIC III'!E11+'208-CS Vista Alegre'!E11+'209-Cs Tancredo-c. eliseos'!E11+'212-CS Capivari'!E11+'213-CS Aeroporto'!E11+'216-193- Ouro Verde'!E11+'217-CS São Cristovão'!E11+'218-CS Itatinga'!E11+'225- União de Bairros'!E11</f>
        <v>98110.74</v>
      </c>
      <c r="F11" s="6">
        <f>'003-Ambulatório'!F11+'004-Laboratório'!F11+'190-Distrito Sudoeste'!F11+'192-Centro Esp.Odont.-CEO'!F11+'195-Visa Sudoeste'!F11+'196-Caps David Capistrano'!F11+'197-Botica'!F11+'198-CS Santo antonio'!F11+'199-CS Vila União CAIC'!F11+'200-Tear das artes'!F11+'201-Caps Aeroporto-NovoTempo'!F11+'203-CS Santa Lúcia'!F11+'205-DIC I'!F11+'206-DIC III'!F11+'208-CS Vista Alegre'!F11+'209-Cs Tancredo-c. eliseos'!F11+'212-CS Capivari'!F11+'213-CS Aeroporto'!F11+'216-193- Ouro Verde'!F11+'217-CS São Cristovão'!F11+'218-CS Itatinga'!F11+'225- União de Bairros'!F11</f>
        <v>87255.32</v>
      </c>
      <c r="G11" s="6">
        <f>'003-Ambulatório'!G11+'004-Laboratório'!G11+'190-Distrito Sudoeste'!G11+'192-Centro Esp.Odont.-CEO'!G11+'195-Visa Sudoeste'!G11+'196-Caps David Capistrano'!G11+'197-Botica'!G11+'198-CS Santo antonio'!G11+'199-CS Vila União CAIC'!G11+'200-Tear das artes'!G11+'201-Caps Aeroporto-NovoTempo'!G11+'203-CS Santa Lúcia'!G11+'205-DIC I'!G11+'206-DIC III'!G11+'208-CS Vista Alegre'!G11+'209-Cs Tancredo-c. eliseos'!G11+'212-CS Capivari'!G11+'213-CS Aeroporto'!G11+'216-193- Ouro Verde'!G11+'217-CS São Cristovão'!G11+'218-CS Itatinga'!G11+'225- União de Bairros'!G11</f>
        <v>80945.34</v>
      </c>
      <c r="H11" s="6">
        <f>'003-Ambulatório'!H11+'004-Laboratório'!H11+'190-Distrito Sudoeste'!H11+'192-Centro Esp.Odont.-CEO'!H11+'195-Visa Sudoeste'!H11+'196-Caps David Capistrano'!H11+'197-Botica'!H11+'198-CS Santo antonio'!H11+'199-CS Vila União CAIC'!H11+'200-Tear das artes'!H11+'201-Caps Aeroporto-NovoTempo'!H11+'203-CS Santa Lúcia'!H11+'205-DIC I'!H11+'206-DIC III'!H11+'208-CS Vista Alegre'!H11+'209-Cs Tancredo-c. eliseos'!H11+'212-CS Capivari'!H11+'213-CS Aeroporto'!H11+'216-193- Ouro Verde'!H11+'217-CS São Cristovão'!H11+'218-CS Itatinga'!H11+'225- União de Bairros'!H11</f>
        <v>86351.16</v>
      </c>
      <c r="I11" s="6">
        <f>'003-Ambulatório'!I11+'004-Laboratório'!I11+'190-Distrito Sudoeste'!I11+'192-Centro Esp.Odont.-CEO'!I11+'195-Visa Sudoeste'!I11+'196-Caps David Capistrano'!I11+'197-Botica'!I11+'198-CS Santo antonio'!I11+'199-CS Vila União CAIC'!I11+'200-Tear das artes'!I11+'201-Caps Aeroporto-NovoTempo'!I11+'203-CS Santa Lúcia'!I11+'205-DIC I'!I11+'206-DIC III'!I11+'208-CS Vista Alegre'!I11+'209-Cs Tancredo-c. eliseos'!I11+'212-CS Capivari'!I11+'213-CS Aeroporto'!I11+'216-193- Ouro Verde'!I11+'217-CS São Cristovão'!I11+'218-CS Itatinga'!I11+'225- União de Bairros'!I11</f>
        <v>110167.36</v>
      </c>
      <c r="J11" s="6">
        <f>'003-Ambulatório'!J11+'004-Laboratório'!J11+'190-Distrito Sudoeste'!J11+'192-Centro Esp.Odont.-CEO'!J11+'195-Visa Sudoeste'!J11+'196-Caps David Capistrano'!J11+'197-Botica'!J11+'198-CS Santo antonio'!J11+'199-CS Vila União CAIC'!J11+'200-Tear das artes'!J11+'201-Caps Aeroporto-NovoTempo'!J11+'203-CS Santa Lúcia'!J11+'205-DIC I'!J11+'206-DIC III'!J11+'208-CS Vista Alegre'!J11+'209-Cs Tancredo-c. eliseos'!J11+'212-CS Capivari'!J11+'213-CS Aeroporto'!J11+'216-193- Ouro Verde'!J11+'217-CS São Cristovão'!J11+'218-CS Itatinga'!J11+'225- União de Bairros'!J11</f>
        <v>114528.28</v>
      </c>
      <c r="K11" s="6">
        <f>'003-Ambulatório'!K11+'004-Laboratório'!K11+'190-Distrito Sudoeste'!K11+'192-Centro Esp.Odont.-CEO'!K11+'195-Visa Sudoeste'!K11+'196-Caps David Capistrano'!K11+'197-Botica'!K11+'198-CS Santo antonio'!K11+'199-CS Vila União CAIC'!K11+'200-Tear das artes'!K11+'201-Caps Aeroporto-NovoTempo'!K11+'203-CS Santa Lúcia'!K11+'205-DIC I'!K11+'206-DIC III'!K11+'208-CS Vista Alegre'!K11+'209-Cs Tancredo-c. eliseos'!K11+'212-CS Capivari'!K11+'213-CS Aeroporto'!K11+'216-193- Ouro Verde'!K11+'217-CS São Cristovão'!K11+'218-CS Itatinga'!K11+'225- União de Bairros'!K11</f>
        <v>115695.34000000001</v>
      </c>
      <c r="L11" s="6">
        <f>'003-Ambulatório'!L11+'004-Laboratório'!L11+'190-Distrito Sudoeste'!L11+'192-Centro Esp.Odont.-CEO'!L11+'195-Visa Sudoeste'!L11+'196-Caps David Capistrano'!L11+'197-Botica'!L11+'198-CS Santo antonio'!L11+'199-CS Vila União CAIC'!L11+'200-Tear das artes'!L11+'201-Caps Aeroporto-NovoTempo'!L11+'203-CS Santa Lúcia'!L11+'205-DIC I'!L11+'206-DIC III'!L11+'208-CS Vista Alegre'!L11+'209-Cs Tancredo-c. eliseos'!L11+'212-CS Capivari'!L11+'213-CS Aeroporto'!L11+'216-193- Ouro Verde'!L11+'217-CS São Cristovão'!L11+'218-CS Itatinga'!L11+'225- União de Bairros'!L11</f>
        <v>116070.04</v>
      </c>
      <c r="M11" s="6">
        <f>'003-Ambulatório'!M11+'004-Laboratório'!M11+'190-Distrito Sudoeste'!M11+'192-Centro Esp.Odont.-CEO'!M11+'195-Visa Sudoeste'!M11+'196-Caps David Capistrano'!M11+'197-Botica'!M11+'198-CS Santo antonio'!M11+'199-CS Vila União CAIC'!M11+'200-Tear das artes'!M11+'201-Caps Aeroporto-NovoTempo'!M11+'203-CS Santa Lúcia'!M11+'205-DIC I'!M11+'206-DIC III'!M11+'208-CS Vista Alegre'!M11+'209-Cs Tancredo-c. eliseos'!M11+'212-CS Capivari'!M11+'213-CS Aeroporto'!M11+'216-193- Ouro Verde'!M11+'217-CS São Cristovão'!M11+'218-CS Itatinga'!M11+'225- União de Bairros'!M11</f>
        <v>101789.17000000001</v>
      </c>
      <c r="N11" s="6">
        <f>'003-Ambulatório'!N11+'004-Laboratório'!N11+'190-Distrito Sudoeste'!N11+'192-Centro Esp.Odont.-CEO'!N11+'195-Visa Sudoeste'!N11+'196-Caps David Capistrano'!N11+'197-Botica'!N11+'198-CS Santo antonio'!N11+'199-CS Vila União CAIC'!N11+'200-Tear das artes'!N11+'201-Caps Aeroporto-NovoTempo'!N11+'203-CS Santa Lúcia'!N11+'205-DIC I'!N11+'206-DIC III'!N11+'208-CS Vista Alegre'!N11+'209-Cs Tancredo-c. eliseos'!N11+'212-CS Capivari'!N11+'213-CS Aeroporto'!N11+'216-193- Ouro Verde'!N11+'217-CS São Cristovão'!N11+'218-CS Itatinga'!N11+'225- União de Bairros'!N11</f>
        <v>93934.61</v>
      </c>
    </row>
    <row r="12" spans="2:16" ht="12.75">
      <c r="B12" s="5" t="s">
        <v>6</v>
      </c>
      <c r="C12" s="6">
        <f>'003-Ambulatório'!C12+'004-Laboratório'!C12+'190-Distrito Sudoeste'!C12+'192-Centro Esp.Odont.-CEO'!C12+'195-Visa Sudoeste'!C12+'196-Caps David Capistrano'!C12+'197-Botica'!C12+'198-CS Santo antonio'!C12+'199-CS Vila União CAIC'!C12+'200-Tear das artes'!C12+'201-Caps Aeroporto-NovoTempo'!C12+'203-CS Santa Lúcia'!C12+'205-DIC I'!C12+'206-DIC III'!C12+'208-CS Vista Alegre'!C12+'209-Cs Tancredo-c. eliseos'!C12+'212-CS Capivari'!C12+'213-CS Aeroporto'!C12+'216-193- Ouro Verde'!C12+'217-CS São Cristovão'!C12+'218-CS Itatinga'!C12+'225- União de Bairros'!C12</f>
        <v>1259129.7599999998</v>
      </c>
      <c r="D12" s="6">
        <f>'003-Ambulatório'!D12+'004-Laboratório'!D12+'190-Distrito Sudoeste'!D12+'192-Centro Esp.Odont.-CEO'!D12+'195-Visa Sudoeste'!D12+'196-Caps David Capistrano'!D12+'197-Botica'!D12+'198-CS Santo antonio'!D12+'199-CS Vila União CAIC'!D12+'200-Tear das artes'!D12+'201-Caps Aeroporto-NovoTempo'!D12+'203-CS Santa Lúcia'!D12+'205-DIC I'!D12+'206-DIC III'!D12+'208-CS Vista Alegre'!D12+'209-Cs Tancredo-c. eliseos'!D12+'212-CS Capivari'!D12+'213-CS Aeroporto'!D12+'216-193- Ouro Verde'!D12+'217-CS São Cristovão'!D12+'218-CS Itatinga'!D12+'225- União de Bairros'!D12</f>
        <v>825378.89</v>
      </c>
      <c r="E12" s="6">
        <f>'003-Ambulatório'!E12+'004-Laboratório'!E12+'190-Distrito Sudoeste'!E12+'192-Centro Esp.Odont.-CEO'!E12+'195-Visa Sudoeste'!E12+'196-Caps David Capistrano'!E12+'197-Botica'!E12+'198-CS Santo antonio'!E12+'199-CS Vila União CAIC'!E12+'200-Tear das artes'!E12+'201-Caps Aeroporto-NovoTempo'!E12+'203-CS Santa Lúcia'!E12+'205-DIC I'!E12+'206-DIC III'!E12+'208-CS Vista Alegre'!E12+'209-Cs Tancredo-c. eliseos'!E12+'212-CS Capivari'!E12+'213-CS Aeroporto'!E12+'216-193- Ouro Verde'!E12+'217-CS São Cristovão'!E12+'218-CS Itatinga'!E12+'225- União de Bairros'!E12</f>
        <v>827557.7400000002</v>
      </c>
      <c r="F12" s="6">
        <f>'003-Ambulatório'!F12+'004-Laboratório'!F12+'190-Distrito Sudoeste'!F12+'192-Centro Esp.Odont.-CEO'!F12+'195-Visa Sudoeste'!F12+'196-Caps David Capistrano'!F12+'197-Botica'!F12+'198-CS Santo antonio'!F12+'199-CS Vila União CAIC'!F12+'200-Tear das artes'!F12+'201-Caps Aeroporto-NovoTempo'!F12+'203-CS Santa Lúcia'!F12+'205-DIC I'!F12+'206-DIC III'!F12+'208-CS Vista Alegre'!F12+'209-Cs Tancredo-c. eliseos'!F12+'212-CS Capivari'!F12+'213-CS Aeroporto'!F12+'216-193- Ouro Verde'!F12+'217-CS São Cristovão'!F12+'218-CS Itatinga'!F12+'225- União de Bairros'!F12</f>
        <v>164408.33</v>
      </c>
      <c r="G12" s="6">
        <f>'003-Ambulatório'!G12+'004-Laboratório'!G12+'190-Distrito Sudoeste'!G12+'192-Centro Esp.Odont.-CEO'!G12+'195-Visa Sudoeste'!G12+'196-Caps David Capistrano'!G12+'197-Botica'!G12+'198-CS Santo antonio'!G12+'199-CS Vila União CAIC'!G12+'200-Tear das artes'!G12+'201-Caps Aeroporto-NovoTempo'!G12+'203-CS Santa Lúcia'!G12+'205-DIC I'!G12+'206-DIC III'!G12+'208-CS Vista Alegre'!G12+'209-Cs Tancredo-c. eliseos'!G12+'212-CS Capivari'!G12+'213-CS Aeroporto'!G12+'216-193- Ouro Verde'!G12+'217-CS São Cristovão'!G12+'218-CS Itatinga'!G12+'225- União de Bairros'!G12</f>
        <v>138450.94</v>
      </c>
      <c r="H12" s="6">
        <f>'003-Ambulatório'!H12+'004-Laboratório'!H12+'190-Distrito Sudoeste'!H12+'192-Centro Esp.Odont.-CEO'!H12+'195-Visa Sudoeste'!H12+'196-Caps David Capistrano'!H12+'197-Botica'!H12+'198-CS Santo antonio'!H12+'199-CS Vila União CAIC'!H12+'200-Tear das artes'!H12+'201-Caps Aeroporto-NovoTempo'!H12+'203-CS Santa Lúcia'!H12+'205-DIC I'!H12+'206-DIC III'!H12+'208-CS Vista Alegre'!H12+'209-Cs Tancredo-c. eliseos'!H12+'212-CS Capivari'!H12+'213-CS Aeroporto'!H12+'216-193- Ouro Verde'!H12+'217-CS São Cristovão'!H12+'218-CS Itatinga'!H12+'225- União de Bairros'!H12</f>
        <v>115425.4</v>
      </c>
      <c r="I12" s="6">
        <f>'003-Ambulatório'!I12+'004-Laboratório'!I12+'190-Distrito Sudoeste'!I12+'192-Centro Esp.Odont.-CEO'!I12+'195-Visa Sudoeste'!I12+'196-Caps David Capistrano'!I12+'197-Botica'!I12+'198-CS Santo antonio'!I12+'199-CS Vila União CAIC'!I12+'200-Tear das artes'!I12+'201-Caps Aeroporto-NovoTempo'!I12+'203-CS Santa Lúcia'!I12+'205-DIC I'!I12+'206-DIC III'!I12+'208-CS Vista Alegre'!I12+'209-Cs Tancredo-c. eliseos'!I12+'212-CS Capivari'!I12+'213-CS Aeroporto'!I12+'216-193- Ouro Verde'!I12+'217-CS São Cristovão'!I12+'218-CS Itatinga'!I12+'225- União de Bairros'!I12</f>
        <v>92828.79</v>
      </c>
      <c r="J12" s="6">
        <f>'003-Ambulatório'!J12+'004-Laboratório'!J12+'190-Distrito Sudoeste'!J12+'192-Centro Esp.Odont.-CEO'!J12+'195-Visa Sudoeste'!J12+'196-Caps David Capistrano'!J12+'197-Botica'!J12+'198-CS Santo antonio'!J12+'199-CS Vila União CAIC'!J12+'200-Tear das artes'!J12+'201-Caps Aeroporto-NovoTempo'!J12+'203-CS Santa Lúcia'!J12+'205-DIC I'!J12+'206-DIC III'!J12+'208-CS Vista Alegre'!J12+'209-Cs Tancredo-c. eliseos'!J12+'212-CS Capivari'!J12+'213-CS Aeroporto'!J12+'216-193- Ouro Verde'!J12+'217-CS São Cristovão'!J12+'218-CS Itatinga'!J12+'225- União de Bairros'!J12</f>
        <v>169531.62</v>
      </c>
      <c r="K12" s="6">
        <f>'003-Ambulatório'!K12+'004-Laboratório'!K12+'190-Distrito Sudoeste'!K12+'192-Centro Esp.Odont.-CEO'!K12+'195-Visa Sudoeste'!K12+'196-Caps David Capistrano'!K12+'197-Botica'!K12+'198-CS Santo antonio'!K12+'199-CS Vila União CAIC'!K12+'200-Tear das artes'!K12+'201-Caps Aeroporto-NovoTempo'!K12+'203-CS Santa Lúcia'!K12+'205-DIC I'!K12+'206-DIC III'!K12+'208-CS Vista Alegre'!K12+'209-Cs Tancredo-c. eliseos'!K12+'212-CS Capivari'!K12+'213-CS Aeroporto'!K12+'216-193- Ouro Verde'!K12+'217-CS São Cristovão'!K12+'218-CS Itatinga'!K12+'225- União de Bairros'!K12</f>
        <v>133288.58000000002</v>
      </c>
      <c r="L12" s="6">
        <f>'003-Ambulatório'!L12+'004-Laboratório'!L12+'190-Distrito Sudoeste'!L12+'192-Centro Esp.Odont.-CEO'!L12+'195-Visa Sudoeste'!L12+'196-Caps David Capistrano'!L12+'197-Botica'!L12+'198-CS Santo antonio'!L12+'199-CS Vila União CAIC'!L12+'200-Tear das artes'!L12+'201-Caps Aeroporto-NovoTempo'!L12+'203-CS Santa Lúcia'!L12+'205-DIC I'!L12+'206-DIC III'!L12+'208-CS Vista Alegre'!L12+'209-Cs Tancredo-c. eliseos'!L12+'212-CS Capivari'!L12+'213-CS Aeroporto'!L12+'216-193- Ouro Verde'!L12+'217-CS São Cristovão'!L12+'218-CS Itatinga'!L12+'225- União de Bairros'!L12</f>
        <v>148555.08999999997</v>
      </c>
      <c r="M12" s="6">
        <f>'003-Ambulatório'!M12+'004-Laboratório'!M12+'190-Distrito Sudoeste'!M12+'192-Centro Esp.Odont.-CEO'!M12+'195-Visa Sudoeste'!M12+'196-Caps David Capistrano'!M12+'197-Botica'!M12+'198-CS Santo antonio'!M12+'199-CS Vila União CAIC'!M12+'200-Tear das artes'!M12+'201-Caps Aeroporto-NovoTempo'!M12+'203-CS Santa Lúcia'!M12+'205-DIC I'!M12+'206-DIC III'!M12+'208-CS Vista Alegre'!M12+'209-Cs Tancredo-c. eliseos'!M12+'212-CS Capivari'!M12+'213-CS Aeroporto'!M12+'216-193- Ouro Verde'!M12+'217-CS São Cristovão'!M12+'218-CS Itatinga'!M12+'225- União de Bairros'!M12</f>
        <v>125965.08</v>
      </c>
      <c r="N12" s="6">
        <f>'003-Ambulatório'!N12+'004-Laboratório'!N12+'190-Distrito Sudoeste'!N12+'192-Centro Esp.Odont.-CEO'!N12+'195-Visa Sudoeste'!N12+'196-Caps David Capistrano'!N12+'197-Botica'!N12+'198-CS Santo antonio'!N12+'199-CS Vila União CAIC'!N12+'200-Tear das artes'!N12+'201-Caps Aeroporto-NovoTempo'!N12+'203-CS Santa Lúcia'!N12+'205-DIC I'!N12+'206-DIC III'!N12+'208-CS Vista Alegre'!N12+'209-Cs Tancredo-c. eliseos'!N12+'212-CS Capivari'!N12+'213-CS Aeroporto'!N12+'216-193- Ouro Verde'!N12+'217-CS São Cristovão'!N12+'218-CS Itatinga'!N12+'225- União de Bairros'!N12</f>
        <v>110659.26000000001</v>
      </c>
      <c r="O12" s="16">
        <f>SUM(C12:N12)</f>
        <v>4111179.4800000004</v>
      </c>
      <c r="P12" s="19"/>
    </row>
    <row r="13" spans="2:14" ht="12.75">
      <c r="B13" s="5" t="s">
        <v>7</v>
      </c>
      <c r="C13" s="6">
        <f>'003-Ambulatório'!C13+'004-Laboratório'!C13+'190-Distrito Sudoeste'!C13+'192-Centro Esp.Odont.-CEO'!C13+'195-Visa Sudoeste'!C13+'196-Caps David Capistrano'!C13+'197-Botica'!C13+'198-CS Santo antonio'!C13+'199-CS Vila União CAIC'!C13+'200-Tear das artes'!C13+'201-Caps Aeroporto-NovoTempo'!C13+'203-CS Santa Lúcia'!C13+'205-DIC I'!C13+'206-DIC III'!C13+'208-CS Vista Alegre'!C13+'209-Cs Tancredo-c. eliseos'!C13+'212-CS Capivari'!C13+'213-CS Aeroporto'!C13+'216-193- Ouro Verde'!C13+'217-CS São Cristovão'!C13+'218-CS Itatinga'!C13+'225- União de Bairros'!C13</f>
        <v>0</v>
      </c>
      <c r="D13" s="6">
        <f>'003-Ambulatório'!D13+'004-Laboratório'!D13+'190-Distrito Sudoeste'!D13+'192-Centro Esp.Odont.-CEO'!D13+'195-Visa Sudoeste'!D13+'196-Caps David Capistrano'!D13+'197-Botica'!D13+'198-CS Santo antonio'!D13+'199-CS Vila União CAIC'!D13+'200-Tear das artes'!D13+'201-Caps Aeroporto-NovoTempo'!D13+'203-CS Santa Lúcia'!D13+'205-DIC I'!D13+'206-DIC III'!D13+'208-CS Vista Alegre'!D13+'209-Cs Tancredo-c. eliseos'!D13+'212-CS Capivari'!D13+'213-CS Aeroporto'!D13+'216-193- Ouro Verde'!D13+'217-CS São Cristovão'!D13+'218-CS Itatinga'!D13+'225- União de Bairros'!D13</f>
        <v>0</v>
      </c>
      <c r="E13" s="6">
        <f>'003-Ambulatório'!E13+'004-Laboratório'!E13+'190-Distrito Sudoeste'!E13+'192-Centro Esp.Odont.-CEO'!E13+'195-Visa Sudoeste'!E13+'196-Caps David Capistrano'!E13+'197-Botica'!E13+'198-CS Santo antonio'!E13+'199-CS Vila União CAIC'!E13+'200-Tear das artes'!E13+'201-Caps Aeroporto-NovoTempo'!E13+'203-CS Santa Lúcia'!E13+'205-DIC I'!E13+'206-DIC III'!E13+'208-CS Vista Alegre'!E13+'209-Cs Tancredo-c. eliseos'!E13+'212-CS Capivari'!E13+'213-CS Aeroporto'!E13+'216-193- Ouro Verde'!E13+'217-CS São Cristovão'!E13+'218-CS Itatinga'!E13+'225- União de Bairros'!E13</f>
        <v>0</v>
      </c>
      <c r="F13" s="6">
        <f>'003-Ambulatório'!F13+'004-Laboratório'!F13+'190-Distrito Sudoeste'!F13+'192-Centro Esp.Odont.-CEO'!F13+'195-Visa Sudoeste'!F13+'196-Caps David Capistrano'!F13+'197-Botica'!F13+'198-CS Santo antonio'!F13+'199-CS Vila União CAIC'!F13+'200-Tear das artes'!F13+'201-Caps Aeroporto-NovoTempo'!F13+'203-CS Santa Lúcia'!F13+'205-DIC I'!F13+'206-DIC III'!F13+'208-CS Vista Alegre'!F13+'209-Cs Tancredo-c. eliseos'!F13+'212-CS Capivari'!F13+'213-CS Aeroporto'!F13+'216-193- Ouro Verde'!F13+'217-CS São Cristovão'!F13+'218-CS Itatinga'!F13+'225- União de Bairros'!F13</f>
        <v>0</v>
      </c>
      <c r="G13" s="6">
        <f>'003-Ambulatório'!G13+'004-Laboratório'!G13+'190-Distrito Sudoeste'!G13+'192-Centro Esp.Odont.-CEO'!G13+'195-Visa Sudoeste'!G13+'196-Caps David Capistrano'!G13+'197-Botica'!G13+'198-CS Santo antonio'!G13+'199-CS Vila União CAIC'!G13+'200-Tear das artes'!G13+'201-Caps Aeroporto-NovoTempo'!G13+'203-CS Santa Lúcia'!G13+'205-DIC I'!G13+'206-DIC III'!G13+'208-CS Vista Alegre'!G13+'209-Cs Tancredo-c. eliseos'!G13+'212-CS Capivari'!G13+'213-CS Aeroporto'!G13+'216-193- Ouro Verde'!G13+'217-CS São Cristovão'!G13+'218-CS Itatinga'!G13+'225- União de Bairros'!G13</f>
        <v>0</v>
      </c>
      <c r="H13" s="6">
        <f>'003-Ambulatório'!H13+'004-Laboratório'!H13+'190-Distrito Sudoeste'!H13+'192-Centro Esp.Odont.-CEO'!H13+'195-Visa Sudoeste'!H13+'196-Caps David Capistrano'!H13+'197-Botica'!H13+'198-CS Santo antonio'!H13+'199-CS Vila União CAIC'!H13+'200-Tear das artes'!H13+'201-Caps Aeroporto-NovoTempo'!H13+'203-CS Santa Lúcia'!H13+'205-DIC I'!H13+'206-DIC III'!H13+'208-CS Vista Alegre'!H13+'209-Cs Tancredo-c. eliseos'!H13+'212-CS Capivari'!H13+'213-CS Aeroporto'!H13+'216-193- Ouro Verde'!H13+'217-CS São Cristovão'!H13+'218-CS Itatinga'!H13+'225- União de Bairros'!H13</f>
        <v>0</v>
      </c>
      <c r="I13" s="6">
        <f>'003-Ambulatório'!I13+'004-Laboratório'!I13+'190-Distrito Sudoeste'!I13+'192-Centro Esp.Odont.-CEO'!I13+'195-Visa Sudoeste'!I13+'196-Caps David Capistrano'!I13+'197-Botica'!I13+'198-CS Santo antonio'!I13+'199-CS Vila União CAIC'!I13+'200-Tear das artes'!I13+'201-Caps Aeroporto-NovoTempo'!I13+'203-CS Santa Lúcia'!I13+'205-DIC I'!I13+'206-DIC III'!I13+'208-CS Vista Alegre'!I13+'209-Cs Tancredo-c. eliseos'!I13+'212-CS Capivari'!I13+'213-CS Aeroporto'!I13+'216-193- Ouro Verde'!I13+'217-CS São Cristovão'!I13+'218-CS Itatinga'!I13+'225- União de Bairros'!I13</f>
        <v>0</v>
      </c>
      <c r="J13" s="6">
        <f>'003-Ambulatório'!J13+'004-Laboratório'!J13+'190-Distrito Sudoeste'!J13+'192-Centro Esp.Odont.-CEO'!J13+'195-Visa Sudoeste'!J13+'196-Caps David Capistrano'!J13+'197-Botica'!J13+'198-CS Santo antonio'!J13+'199-CS Vila União CAIC'!J13+'200-Tear das artes'!J13+'201-Caps Aeroporto-NovoTempo'!J13+'203-CS Santa Lúcia'!J13+'205-DIC I'!J13+'206-DIC III'!J13+'208-CS Vista Alegre'!J13+'209-Cs Tancredo-c. eliseos'!J13+'212-CS Capivari'!J13+'213-CS Aeroporto'!J13+'216-193- Ouro Verde'!J13+'217-CS São Cristovão'!J13+'218-CS Itatinga'!J13+'225- União de Bairros'!J13</f>
        <v>0</v>
      </c>
      <c r="K13" s="6">
        <f>'003-Ambulatório'!K13+'004-Laboratório'!K13+'190-Distrito Sudoeste'!K13+'192-Centro Esp.Odont.-CEO'!K13+'195-Visa Sudoeste'!K13+'196-Caps David Capistrano'!K13+'197-Botica'!K13+'198-CS Santo antonio'!K13+'199-CS Vila União CAIC'!K13+'200-Tear das artes'!K13+'201-Caps Aeroporto-NovoTempo'!K13+'203-CS Santa Lúcia'!K13+'205-DIC I'!K13+'206-DIC III'!K13+'208-CS Vista Alegre'!K13+'209-Cs Tancredo-c. eliseos'!K13+'212-CS Capivari'!K13+'213-CS Aeroporto'!K13+'216-193- Ouro Verde'!K13+'217-CS São Cristovão'!K13+'218-CS Itatinga'!K13+'225- União de Bairros'!K13</f>
        <v>0</v>
      </c>
      <c r="L13" s="6">
        <f>'003-Ambulatório'!L13+'004-Laboratório'!L13+'190-Distrito Sudoeste'!L13+'192-Centro Esp.Odont.-CEO'!L13+'195-Visa Sudoeste'!L13+'196-Caps David Capistrano'!L13+'197-Botica'!L13+'198-CS Santo antonio'!L13+'199-CS Vila União CAIC'!L13+'200-Tear das artes'!L13+'201-Caps Aeroporto-NovoTempo'!L13+'203-CS Santa Lúcia'!L13+'205-DIC I'!L13+'206-DIC III'!L13+'208-CS Vista Alegre'!L13+'209-Cs Tancredo-c. eliseos'!L13+'212-CS Capivari'!L13+'213-CS Aeroporto'!L13+'216-193- Ouro Verde'!L13+'217-CS São Cristovão'!L13+'218-CS Itatinga'!L13+'225- União de Bairros'!L13</f>
        <v>0</v>
      </c>
      <c r="M13" s="6">
        <f>'003-Ambulatório'!M13+'004-Laboratório'!M13+'190-Distrito Sudoeste'!M13+'192-Centro Esp.Odont.-CEO'!M13+'195-Visa Sudoeste'!M13+'196-Caps David Capistrano'!M13+'197-Botica'!M13+'198-CS Santo antonio'!M13+'199-CS Vila União CAIC'!M13+'200-Tear das artes'!M13+'201-Caps Aeroporto-NovoTempo'!M13+'203-CS Santa Lúcia'!M13+'205-DIC I'!M13+'206-DIC III'!M13+'208-CS Vista Alegre'!M13+'209-Cs Tancredo-c. eliseos'!M13+'212-CS Capivari'!M13+'213-CS Aeroporto'!M13+'216-193- Ouro Verde'!M13+'217-CS São Cristovão'!M13+'218-CS Itatinga'!M13+'225- União de Bairros'!M13</f>
        <v>0</v>
      </c>
      <c r="N13" s="6">
        <f>'003-Ambulatório'!N13+'004-Laboratório'!N13+'190-Distrito Sudoeste'!N13+'192-Centro Esp.Odont.-CEO'!N13+'195-Visa Sudoeste'!N13+'196-Caps David Capistrano'!N13+'197-Botica'!N13+'198-CS Santo antonio'!N13+'199-CS Vila União CAIC'!N13+'200-Tear das artes'!N13+'201-Caps Aeroporto-NovoTempo'!N13+'203-CS Santa Lúcia'!N13+'205-DIC I'!N13+'206-DIC III'!N13+'208-CS Vista Alegre'!N13+'209-Cs Tancredo-c. eliseos'!N13+'212-CS Capivari'!N13+'213-CS Aeroporto'!N13+'216-193- Ouro Verde'!N13+'217-CS São Cristovão'!N13+'218-CS Itatinga'!N13+'225- União de Bairros'!N13</f>
        <v>0</v>
      </c>
    </row>
    <row r="14" spans="2:14" ht="12.75">
      <c r="B14" s="5" t="s">
        <v>8</v>
      </c>
      <c r="C14" s="6">
        <f>'003-Ambulatório'!C14+'004-Laboratório'!C14+'190-Distrito Sudoeste'!C14+'192-Centro Esp.Odont.-CEO'!C14+'195-Visa Sudoeste'!C14+'196-Caps David Capistrano'!C14+'197-Botica'!C14+'198-CS Santo antonio'!C14+'199-CS Vila União CAIC'!C14+'200-Tear das artes'!C14+'201-Caps Aeroporto-NovoTempo'!C14+'203-CS Santa Lúcia'!C14+'205-DIC I'!C14+'206-DIC III'!C14+'208-CS Vista Alegre'!C14+'209-Cs Tancredo-c. eliseos'!C14+'212-CS Capivari'!C14+'213-CS Aeroporto'!C14+'216-193- Ouro Verde'!C14+'217-CS São Cristovão'!C14+'218-CS Itatinga'!C14+'225- União de Bairros'!C14</f>
        <v>3936.0400000000004</v>
      </c>
      <c r="D14" s="6">
        <f>'003-Ambulatório'!D14+'004-Laboratório'!D14+'190-Distrito Sudoeste'!D14+'192-Centro Esp.Odont.-CEO'!D14+'195-Visa Sudoeste'!D14+'196-Caps David Capistrano'!D14+'197-Botica'!D14+'198-CS Santo antonio'!D14+'199-CS Vila União CAIC'!D14+'200-Tear das artes'!D14+'201-Caps Aeroporto-NovoTempo'!D14+'203-CS Santa Lúcia'!D14+'205-DIC I'!D14+'206-DIC III'!D14+'208-CS Vista Alegre'!D14+'209-Cs Tancredo-c. eliseos'!D14+'212-CS Capivari'!D14+'213-CS Aeroporto'!D14+'216-193- Ouro Verde'!D14+'217-CS São Cristovão'!D14+'218-CS Itatinga'!D14+'225- União de Bairros'!D14</f>
        <v>2080.75</v>
      </c>
      <c r="E14" s="6">
        <f>'003-Ambulatório'!E14+'004-Laboratório'!E14+'190-Distrito Sudoeste'!E14+'192-Centro Esp.Odont.-CEO'!E14+'195-Visa Sudoeste'!E14+'196-Caps David Capistrano'!E14+'197-Botica'!E14+'198-CS Santo antonio'!E14+'199-CS Vila União CAIC'!E14+'200-Tear das artes'!E14+'201-Caps Aeroporto-NovoTempo'!E14+'203-CS Santa Lúcia'!E14+'205-DIC I'!E14+'206-DIC III'!E14+'208-CS Vista Alegre'!E14+'209-Cs Tancredo-c. eliseos'!E14+'212-CS Capivari'!E14+'213-CS Aeroporto'!E14+'216-193- Ouro Verde'!E14+'217-CS São Cristovão'!E14+'218-CS Itatinga'!E14+'225- União de Bairros'!E14</f>
        <v>2674.7700000000004</v>
      </c>
      <c r="F14" s="6">
        <f>'003-Ambulatório'!F14+'004-Laboratório'!F14+'190-Distrito Sudoeste'!F14+'192-Centro Esp.Odont.-CEO'!F14+'195-Visa Sudoeste'!F14+'196-Caps David Capistrano'!F14+'197-Botica'!F14+'198-CS Santo antonio'!F14+'199-CS Vila União CAIC'!F14+'200-Tear das artes'!F14+'201-Caps Aeroporto-NovoTempo'!F14+'203-CS Santa Lúcia'!F14+'205-DIC I'!F14+'206-DIC III'!F14+'208-CS Vista Alegre'!F14+'209-Cs Tancredo-c. eliseos'!F14+'212-CS Capivari'!F14+'213-CS Aeroporto'!F14+'216-193- Ouro Verde'!F14+'217-CS São Cristovão'!F14+'218-CS Itatinga'!F14+'225- União de Bairros'!F14</f>
        <v>3195.9500000000003</v>
      </c>
      <c r="G14" s="6">
        <f>'003-Ambulatório'!G14+'004-Laboratório'!G14+'190-Distrito Sudoeste'!G14+'192-Centro Esp.Odont.-CEO'!G14+'195-Visa Sudoeste'!G14+'196-Caps David Capistrano'!G14+'197-Botica'!G14+'198-CS Santo antonio'!G14+'199-CS Vila União CAIC'!G14+'200-Tear das artes'!G14+'201-Caps Aeroporto-NovoTempo'!G14+'203-CS Santa Lúcia'!G14+'205-DIC I'!G14+'206-DIC III'!G14+'208-CS Vista Alegre'!G14+'209-Cs Tancredo-c. eliseos'!G14+'212-CS Capivari'!G14+'213-CS Aeroporto'!G14+'216-193- Ouro Verde'!G14+'217-CS São Cristovão'!G14+'218-CS Itatinga'!G14+'225- União de Bairros'!G14</f>
        <v>2705.9399999999996</v>
      </c>
      <c r="H14" s="6">
        <f>'003-Ambulatório'!H14+'004-Laboratório'!H14+'190-Distrito Sudoeste'!H14+'192-Centro Esp.Odont.-CEO'!H14+'195-Visa Sudoeste'!H14+'196-Caps David Capistrano'!H14+'197-Botica'!H14+'198-CS Santo antonio'!H14+'199-CS Vila União CAIC'!H14+'200-Tear das artes'!H14+'201-Caps Aeroporto-NovoTempo'!H14+'203-CS Santa Lúcia'!H14+'205-DIC I'!H14+'206-DIC III'!H14+'208-CS Vista Alegre'!H14+'209-Cs Tancredo-c. eliseos'!H14+'212-CS Capivari'!H14+'213-CS Aeroporto'!H14+'216-193- Ouro Verde'!H14+'217-CS São Cristovão'!H14+'218-CS Itatinga'!H14+'225- União de Bairros'!H14</f>
        <v>1777.76</v>
      </c>
      <c r="I14" s="6">
        <f>'003-Ambulatório'!I14+'004-Laboratório'!I14+'190-Distrito Sudoeste'!I14+'192-Centro Esp.Odont.-CEO'!I14+'195-Visa Sudoeste'!I14+'196-Caps David Capistrano'!I14+'197-Botica'!I14+'198-CS Santo antonio'!I14+'199-CS Vila União CAIC'!I14+'200-Tear das artes'!I14+'201-Caps Aeroporto-NovoTempo'!I14+'203-CS Santa Lúcia'!I14+'205-DIC I'!I14+'206-DIC III'!I14+'208-CS Vista Alegre'!I14+'209-Cs Tancredo-c. eliseos'!I14+'212-CS Capivari'!I14+'213-CS Aeroporto'!I14+'216-193- Ouro Verde'!I14+'217-CS São Cristovão'!I14+'218-CS Itatinga'!I14+'225- União de Bairros'!I14</f>
        <v>465.39</v>
      </c>
      <c r="J14" s="6">
        <f>'003-Ambulatório'!J14+'004-Laboratório'!J14+'190-Distrito Sudoeste'!J14+'192-Centro Esp.Odont.-CEO'!J14+'195-Visa Sudoeste'!J14+'196-Caps David Capistrano'!J14+'197-Botica'!J14+'198-CS Santo antonio'!J14+'199-CS Vila União CAIC'!J14+'200-Tear das artes'!J14+'201-Caps Aeroporto-NovoTempo'!J14+'203-CS Santa Lúcia'!J14+'205-DIC I'!J14+'206-DIC III'!J14+'208-CS Vista Alegre'!J14+'209-Cs Tancredo-c. eliseos'!J14+'212-CS Capivari'!J14+'213-CS Aeroporto'!J14+'216-193- Ouro Verde'!J14+'217-CS São Cristovão'!J14+'218-CS Itatinga'!J14+'225- União de Bairros'!J14</f>
        <v>5128.81</v>
      </c>
      <c r="K14" s="6">
        <f>'003-Ambulatório'!K14+'004-Laboratório'!K14+'190-Distrito Sudoeste'!K14+'192-Centro Esp.Odont.-CEO'!K14+'195-Visa Sudoeste'!K14+'196-Caps David Capistrano'!K14+'197-Botica'!K14+'198-CS Santo antonio'!K14+'199-CS Vila União CAIC'!K14+'200-Tear das artes'!K14+'201-Caps Aeroporto-NovoTempo'!K14+'203-CS Santa Lúcia'!K14+'205-DIC I'!K14+'206-DIC III'!K14+'208-CS Vista Alegre'!K14+'209-Cs Tancredo-c. eliseos'!K14+'212-CS Capivari'!K14+'213-CS Aeroporto'!K14+'216-193- Ouro Verde'!K14+'217-CS São Cristovão'!K14+'218-CS Itatinga'!K14+'225- União de Bairros'!K14</f>
        <v>4112.8</v>
      </c>
      <c r="L14" s="6">
        <f>'003-Ambulatório'!L14+'004-Laboratório'!L14+'190-Distrito Sudoeste'!L14+'192-Centro Esp.Odont.-CEO'!L14+'195-Visa Sudoeste'!L14+'196-Caps David Capistrano'!L14+'197-Botica'!L14+'198-CS Santo antonio'!L14+'199-CS Vila União CAIC'!L14+'200-Tear das artes'!L14+'201-Caps Aeroporto-NovoTempo'!L14+'203-CS Santa Lúcia'!L14+'205-DIC I'!L14+'206-DIC III'!L14+'208-CS Vista Alegre'!L14+'209-Cs Tancredo-c. eliseos'!L14+'212-CS Capivari'!L14+'213-CS Aeroporto'!L14+'216-193- Ouro Verde'!L14+'217-CS São Cristovão'!L14+'218-CS Itatinga'!L14+'225- União de Bairros'!L14</f>
        <v>3162.31</v>
      </c>
      <c r="M14" s="6">
        <f>'003-Ambulatório'!M14+'004-Laboratório'!M14+'190-Distrito Sudoeste'!M14+'192-Centro Esp.Odont.-CEO'!M14+'195-Visa Sudoeste'!M14+'196-Caps David Capistrano'!M14+'197-Botica'!M14+'198-CS Santo antonio'!M14+'199-CS Vila União CAIC'!M14+'200-Tear das artes'!M14+'201-Caps Aeroporto-NovoTempo'!M14+'203-CS Santa Lúcia'!M14+'205-DIC I'!M14+'206-DIC III'!M14+'208-CS Vista Alegre'!M14+'209-Cs Tancredo-c. eliseos'!M14+'212-CS Capivari'!M14+'213-CS Aeroporto'!M14+'216-193- Ouro Verde'!M14+'217-CS São Cristovão'!M14+'218-CS Itatinga'!M14+'225- União de Bairros'!M14</f>
        <v>3021.7300000000005</v>
      </c>
      <c r="N14" s="6">
        <f>'003-Ambulatório'!N14+'004-Laboratório'!N14+'190-Distrito Sudoeste'!N14+'192-Centro Esp.Odont.-CEO'!N14+'195-Visa Sudoeste'!N14+'196-Caps David Capistrano'!N14+'197-Botica'!N14+'198-CS Santo antonio'!N14+'199-CS Vila União CAIC'!N14+'200-Tear das artes'!N14+'201-Caps Aeroporto-NovoTempo'!N14+'203-CS Santa Lúcia'!N14+'205-DIC I'!N14+'206-DIC III'!N14+'208-CS Vista Alegre'!N14+'209-Cs Tancredo-c. eliseos'!N14+'212-CS Capivari'!N14+'213-CS Aeroporto'!N14+'216-193- Ouro Verde'!N14+'217-CS São Cristovão'!N14+'218-CS Itatinga'!N14+'225- União de Bairros'!N14</f>
        <v>604.06</v>
      </c>
    </row>
    <row r="15" spans="2:15" ht="12.75">
      <c r="B15" s="5" t="s">
        <v>9</v>
      </c>
      <c r="C15" s="6">
        <f>'003-Ambulatório'!C15+'004-Laboratório'!C15+'190-Distrito Sudoeste'!C15+'192-Centro Esp.Odont.-CEO'!C15+'195-Visa Sudoeste'!C15+'196-Caps David Capistrano'!C15+'197-Botica'!C15+'198-CS Santo antonio'!C15+'199-CS Vila União CAIC'!C15+'200-Tear das artes'!C15+'201-Caps Aeroporto-NovoTempo'!C15+'203-CS Santa Lúcia'!C15+'205-DIC I'!C15+'206-DIC III'!C15+'208-CS Vista Alegre'!C15+'209-Cs Tancredo-c. eliseos'!C15+'212-CS Capivari'!C15+'213-CS Aeroporto'!C15+'216-193- Ouro Verde'!C15+'217-CS São Cristovão'!C15+'218-CS Itatinga'!C15+'225- União de Bairros'!C15</f>
        <v>79738.64</v>
      </c>
      <c r="D15" s="6">
        <f>'003-Ambulatório'!D15+'004-Laboratório'!D15+'190-Distrito Sudoeste'!D15+'192-Centro Esp.Odont.-CEO'!D15+'195-Visa Sudoeste'!D15+'196-Caps David Capistrano'!D15+'197-Botica'!D15+'198-CS Santo antonio'!D15+'199-CS Vila União CAIC'!D15+'200-Tear das artes'!D15+'201-Caps Aeroporto-NovoTempo'!D15+'203-CS Santa Lúcia'!D15+'205-DIC I'!D15+'206-DIC III'!D15+'208-CS Vista Alegre'!D15+'209-Cs Tancredo-c. eliseos'!D15+'212-CS Capivari'!D15+'213-CS Aeroporto'!D15+'216-193- Ouro Verde'!D15+'217-CS São Cristovão'!D15+'218-CS Itatinga'!D15+'225- União de Bairros'!D15</f>
        <v>79547.7</v>
      </c>
      <c r="E15" s="6">
        <f>'003-Ambulatório'!E15+'004-Laboratório'!E15+'190-Distrito Sudoeste'!E15+'192-Centro Esp.Odont.-CEO'!E15+'195-Visa Sudoeste'!E15+'196-Caps David Capistrano'!E15+'197-Botica'!E15+'198-CS Santo antonio'!E15+'199-CS Vila União CAIC'!E15+'200-Tear das artes'!E15+'201-Caps Aeroporto-NovoTempo'!E15+'203-CS Santa Lúcia'!E15+'205-DIC I'!E15+'206-DIC III'!E15+'208-CS Vista Alegre'!E15+'209-Cs Tancredo-c. eliseos'!E15+'212-CS Capivari'!E15+'213-CS Aeroporto'!E15+'216-193- Ouro Verde'!E15+'217-CS São Cristovão'!E15+'218-CS Itatinga'!E15+'225- União de Bairros'!E15</f>
        <v>78333.06000000001</v>
      </c>
      <c r="F15" s="6">
        <f>'003-Ambulatório'!F15+'004-Laboratório'!F15+'190-Distrito Sudoeste'!F15+'192-Centro Esp.Odont.-CEO'!F15+'195-Visa Sudoeste'!F15+'196-Caps David Capistrano'!F15+'197-Botica'!F15+'198-CS Santo antonio'!F15+'199-CS Vila União CAIC'!F15+'200-Tear das artes'!F15+'201-Caps Aeroporto-NovoTempo'!F15+'203-CS Santa Lúcia'!F15+'205-DIC I'!F15+'206-DIC III'!F15+'208-CS Vista Alegre'!F15+'209-Cs Tancredo-c. eliseos'!F15+'212-CS Capivari'!F15+'213-CS Aeroporto'!F15+'216-193- Ouro Verde'!F15+'217-CS São Cristovão'!F15+'218-CS Itatinga'!F15+'225- União de Bairros'!F15</f>
        <v>183899.91</v>
      </c>
      <c r="G15" s="6">
        <f>'003-Ambulatório'!G15+'004-Laboratório'!G15+'190-Distrito Sudoeste'!G15+'192-Centro Esp.Odont.-CEO'!G15+'195-Visa Sudoeste'!G15+'196-Caps David Capistrano'!G15+'197-Botica'!G15+'198-CS Santo antonio'!G15+'199-CS Vila União CAIC'!G15+'200-Tear das artes'!G15+'201-Caps Aeroporto-NovoTempo'!G15+'203-CS Santa Lúcia'!G15+'205-DIC I'!G15+'206-DIC III'!G15+'208-CS Vista Alegre'!G15+'209-Cs Tancredo-c. eliseos'!G15+'212-CS Capivari'!G15+'213-CS Aeroporto'!G15+'216-193- Ouro Verde'!G15+'217-CS São Cristovão'!G15+'218-CS Itatinga'!G15+'225- União de Bairros'!G15</f>
        <v>190590.2</v>
      </c>
      <c r="H15" s="6">
        <f>'003-Ambulatório'!H15+'004-Laboratório'!H15+'190-Distrito Sudoeste'!H15+'192-Centro Esp.Odont.-CEO'!H15+'195-Visa Sudoeste'!H15+'196-Caps David Capistrano'!H15+'197-Botica'!H15+'198-CS Santo antonio'!H15+'199-CS Vila União CAIC'!H15+'200-Tear das artes'!H15+'201-Caps Aeroporto-NovoTempo'!H15+'203-CS Santa Lúcia'!H15+'205-DIC I'!H15+'206-DIC III'!H15+'208-CS Vista Alegre'!H15+'209-Cs Tancredo-c. eliseos'!H15+'212-CS Capivari'!H15+'213-CS Aeroporto'!H15+'216-193- Ouro Verde'!H15+'217-CS São Cristovão'!H15+'218-CS Itatinga'!H15+'225- União de Bairros'!H15</f>
        <v>138814.23</v>
      </c>
      <c r="I15" s="6">
        <f>'003-Ambulatório'!I15+'004-Laboratório'!I15+'190-Distrito Sudoeste'!I15+'192-Centro Esp.Odont.-CEO'!I15+'195-Visa Sudoeste'!I15+'196-Caps David Capistrano'!I15+'197-Botica'!I15+'198-CS Santo antonio'!I15+'199-CS Vila União CAIC'!I15+'200-Tear das artes'!I15+'201-Caps Aeroporto-NovoTempo'!I15+'203-CS Santa Lúcia'!I15+'205-DIC I'!I15+'206-DIC III'!I15+'208-CS Vista Alegre'!I15+'209-Cs Tancredo-c. eliseos'!I15+'212-CS Capivari'!I15+'213-CS Aeroporto'!I15+'216-193- Ouro Verde'!I15+'217-CS São Cristovão'!I15+'218-CS Itatinga'!I15+'225- União de Bairros'!I15</f>
        <v>83193.93</v>
      </c>
      <c r="J15" s="6">
        <f>'003-Ambulatório'!J15+'004-Laboratório'!J15+'190-Distrito Sudoeste'!J15+'192-Centro Esp.Odont.-CEO'!J15+'195-Visa Sudoeste'!J15+'196-Caps David Capistrano'!J15+'197-Botica'!J15+'198-CS Santo antonio'!J15+'199-CS Vila União CAIC'!J15+'200-Tear das artes'!J15+'201-Caps Aeroporto-NovoTempo'!J15+'203-CS Santa Lúcia'!J15+'205-DIC I'!J15+'206-DIC III'!J15+'208-CS Vista Alegre'!J15+'209-Cs Tancredo-c. eliseos'!J15+'212-CS Capivari'!J15+'213-CS Aeroporto'!J15+'216-193- Ouro Verde'!J15+'217-CS São Cristovão'!J15+'218-CS Itatinga'!J15+'225- União de Bairros'!J15</f>
        <v>119109.79</v>
      </c>
      <c r="K15" s="6">
        <f>'003-Ambulatório'!K15+'004-Laboratório'!K15+'190-Distrito Sudoeste'!K15+'192-Centro Esp.Odont.-CEO'!K15+'195-Visa Sudoeste'!K15+'196-Caps David Capistrano'!K15+'197-Botica'!K15+'198-CS Santo antonio'!K15+'199-CS Vila União CAIC'!K15+'200-Tear das artes'!K15+'201-Caps Aeroporto-NovoTempo'!K15+'203-CS Santa Lúcia'!K15+'205-DIC I'!K15+'206-DIC III'!K15+'208-CS Vista Alegre'!K15+'209-Cs Tancredo-c. eliseos'!K15+'212-CS Capivari'!K15+'213-CS Aeroporto'!K15+'216-193- Ouro Verde'!K15+'217-CS São Cristovão'!K15+'218-CS Itatinga'!K15+'225- União de Bairros'!K15</f>
        <v>102744.02999999998</v>
      </c>
      <c r="L15" s="6">
        <f>'003-Ambulatório'!L15+'004-Laboratório'!L15+'190-Distrito Sudoeste'!L15+'192-Centro Esp.Odont.-CEO'!L15+'195-Visa Sudoeste'!L15+'196-Caps David Capistrano'!L15+'197-Botica'!L15+'198-CS Santo antonio'!L15+'199-CS Vila União CAIC'!L15+'200-Tear das artes'!L15+'201-Caps Aeroporto-NovoTempo'!L15+'203-CS Santa Lúcia'!L15+'205-DIC I'!L15+'206-DIC III'!L15+'208-CS Vista Alegre'!L15+'209-Cs Tancredo-c. eliseos'!L15+'212-CS Capivari'!L15+'213-CS Aeroporto'!L15+'216-193- Ouro Verde'!L15+'217-CS São Cristovão'!L15+'218-CS Itatinga'!L15+'225- União de Bairros'!L15</f>
        <v>91642.12</v>
      </c>
      <c r="M15" s="6">
        <f>'003-Ambulatório'!M15+'004-Laboratório'!M15+'190-Distrito Sudoeste'!M15+'192-Centro Esp.Odont.-CEO'!M15+'195-Visa Sudoeste'!M15+'196-Caps David Capistrano'!M15+'197-Botica'!M15+'198-CS Santo antonio'!M15+'199-CS Vila União CAIC'!M15+'200-Tear das artes'!M15+'201-Caps Aeroporto-NovoTempo'!M15+'203-CS Santa Lúcia'!M15+'205-DIC I'!M15+'206-DIC III'!M15+'208-CS Vista Alegre'!M15+'209-Cs Tancredo-c. eliseos'!M15+'212-CS Capivari'!M15+'213-CS Aeroporto'!M15+'216-193- Ouro Verde'!M15+'217-CS São Cristovão'!M15+'218-CS Itatinga'!M15+'225- União de Bairros'!M15</f>
        <v>89856.13</v>
      </c>
      <c r="N15" s="6">
        <f>'003-Ambulatório'!N15+'004-Laboratório'!N15+'190-Distrito Sudoeste'!N15+'192-Centro Esp.Odont.-CEO'!N15+'195-Visa Sudoeste'!N15+'196-Caps David Capistrano'!N15+'197-Botica'!N15+'198-CS Santo antonio'!N15+'199-CS Vila União CAIC'!N15+'200-Tear das artes'!N15+'201-Caps Aeroporto-NovoTempo'!N15+'203-CS Santa Lúcia'!N15+'205-DIC I'!N15+'206-DIC III'!N15+'208-CS Vista Alegre'!N15+'209-Cs Tancredo-c. eliseos'!N15+'212-CS Capivari'!N15+'213-CS Aeroporto'!N15+'216-193- Ouro Verde'!N15+'217-CS São Cristovão'!N15+'218-CS Itatinga'!N15+'225- União de Bairros'!N15</f>
        <v>61870.310000000005</v>
      </c>
      <c r="O15" s="16">
        <f>SUM(C15:N15)</f>
        <v>1299340.0499999998</v>
      </c>
    </row>
    <row r="16" spans="2:14" ht="12.75">
      <c r="B16" s="5" t="s">
        <v>10</v>
      </c>
      <c r="C16" s="6">
        <f>'003-Ambulatório'!C16+'004-Laboratório'!C16+'190-Distrito Sudoeste'!C16+'192-Centro Esp.Odont.-CEO'!C16+'195-Visa Sudoeste'!C16+'196-Caps David Capistrano'!C16+'197-Botica'!C16+'198-CS Santo antonio'!C16+'199-CS Vila União CAIC'!C16+'200-Tear das artes'!C16+'201-Caps Aeroporto-NovoTempo'!C16+'203-CS Santa Lúcia'!C16+'205-DIC I'!C16+'206-DIC III'!C16+'208-CS Vista Alegre'!C16+'209-Cs Tancredo-c. eliseos'!C16+'212-CS Capivari'!C16+'213-CS Aeroporto'!C16+'216-193- Ouro Verde'!C16+'217-CS São Cristovão'!C16+'218-CS Itatinga'!C16+'225- União de Bairros'!C16</f>
        <v>116146.70999999999</v>
      </c>
      <c r="D16" s="6">
        <f>'003-Ambulatório'!D16+'004-Laboratório'!D16+'190-Distrito Sudoeste'!D16+'192-Centro Esp.Odont.-CEO'!D16+'195-Visa Sudoeste'!D16+'196-Caps David Capistrano'!D16+'197-Botica'!D16+'198-CS Santo antonio'!D16+'199-CS Vila União CAIC'!D16+'200-Tear das artes'!D16+'201-Caps Aeroporto-NovoTempo'!D16+'203-CS Santa Lúcia'!D16+'205-DIC I'!D16+'206-DIC III'!D16+'208-CS Vista Alegre'!D16+'209-Cs Tancredo-c. eliseos'!D16+'212-CS Capivari'!D16+'213-CS Aeroporto'!D16+'216-193- Ouro Verde'!D16+'217-CS São Cristovão'!D16+'218-CS Itatinga'!D16+'225- União de Bairros'!D16</f>
        <v>99160.51999999999</v>
      </c>
      <c r="E16" s="6">
        <f>'003-Ambulatório'!E16+'004-Laboratório'!E16+'190-Distrito Sudoeste'!E16+'192-Centro Esp.Odont.-CEO'!E16+'195-Visa Sudoeste'!E16+'196-Caps David Capistrano'!E16+'197-Botica'!E16+'198-CS Santo antonio'!E16+'199-CS Vila União CAIC'!E16+'200-Tear das artes'!E16+'201-Caps Aeroporto-NovoTempo'!E16+'203-CS Santa Lúcia'!E16+'205-DIC I'!E16+'206-DIC III'!E16+'208-CS Vista Alegre'!E16+'209-Cs Tancredo-c. eliseos'!E16+'212-CS Capivari'!E16+'213-CS Aeroporto'!E16+'216-193- Ouro Verde'!E16+'217-CS São Cristovão'!E16+'218-CS Itatinga'!E16+'225- União de Bairros'!E16</f>
        <v>114912.29000000001</v>
      </c>
      <c r="F16" s="6">
        <f>'003-Ambulatório'!F16+'004-Laboratório'!F16+'190-Distrito Sudoeste'!F16+'192-Centro Esp.Odont.-CEO'!F16+'195-Visa Sudoeste'!F16+'196-Caps David Capistrano'!F16+'197-Botica'!F16+'198-CS Santo antonio'!F16+'199-CS Vila União CAIC'!F16+'200-Tear das artes'!F16+'201-Caps Aeroporto-NovoTempo'!F16+'203-CS Santa Lúcia'!F16+'205-DIC I'!F16+'206-DIC III'!F16+'208-CS Vista Alegre'!F16+'209-Cs Tancredo-c. eliseos'!F16+'212-CS Capivari'!F16+'213-CS Aeroporto'!F16+'216-193- Ouro Verde'!F16+'217-CS São Cristovão'!F16+'218-CS Itatinga'!F16+'225- União de Bairros'!F16</f>
        <v>118519.97</v>
      </c>
      <c r="G16" s="6">
        <f>'003-Ambulatório'!G16+'004-Laboratório'!G16+'190-Distrito Sudoeste'!G16+'192-Centro Esp.Odont.-CEO'!G16+'195-Visa Sudoeste'!G16+'196-Caps David Capistrano'!G16+'197-Botica'!G16+'198-CS Santo antonio'!G16+'199-CS Vila União CAIC'!G16+'200-Tear das artes'!G16+'201-Caps Aeroporto-NovoTempo'!G16+'203-CS Santa Lúcia'!G16+'205-DIC I'!G16+'206-DIC III'!G16+'208-CS Vista Alegre'!G16+'209-Cs Tancredo-c. eliseos'!G16+'212-CS Capivari'!G16+'213-CS Aeroporto'!G16+'216-193- Ouro Verde'!G16+'217-CS São Cristovão'!G16+'218-CS Itatinga'!G16+'225- União de Bairros'!G16</f>
        <v>103139.04999999999</v>
      </c>
      <c r="H16" s="6">
        <f>'003-Ambulatório'!H16+'004-Laboratório'!H16+'190-Distrito Sudoeste'!H16+'192-Centro Esp.Odont.-CEO'!H16+'195-Visa Sudoeste'!H16+'196-Caps David Capistrano'!H16+'197-Botica'!H16+'198-CS Santo antonio'!H16+'199-CS Vila União CAIC'!H16+'200-Tear das artes'!H16+'201-Caps Aeroporto-NovoTempo'!H16+'203-CS Santa Lúcia'!H16+'205-DIC I'!H16+'206-DIC III'!H16+'208-CS Vista Alegre'!H16+'209-Cs Tancredo-c. eliseos'!H16+'212-CS Capivari'!H16+'213-CS Aeroporto'!H16+'216-193- Ouro Verde'!H16+'217-CS São Cristovão'!H16+'218-CS Itatinga'!H16+'225- União de Bairros'!H16</f>
        <v>116009.68</v>
      </c>
      <c r="I16" s="6">
        <f>'003-Ambulatório'!I16+'004-Laboratório'!I16+'190-Distrito Sudoeste'!I16+'192-Centro Esp.Odont.-CEO'!I16+'195-Visa Sudoeste'!I16+'196-Caps David Capistrano'!I16+'197-Botica'!I16+'198-CS Santo antonio'!I16+'199-CS Vila União CAIC'!I16+'200-Tear das artes'!I16+'201-Caps Aeroporto-NovoTempo'!I16+'203-CS Santa Lúcia'!I16+'205-DIC I'!I16+'206-DIC III'!I16+'208-CS Vista Alegre'!I16+'209-Cs Tancredo-c. eliseos'!I16+'212-CS Capivari'!I16+'213-CS Aeroporto'!I16+'216-193- Ouro Verde'!I16+'217-CS São Cristovão'!I16+'218-CS Itatinga'!I16+'225- União de Bairros'!I16</f>
        <v>93008.78</v>
      </c>
      <c r="J16" s="6">
        <f>'003-Ambulatório'!J16+'004-Laboratório'!J16+'190-Distrito Sudoeste'!J16+'192-Centro Esp.Odont.-CEO'!J16+'195-Visa Sudoeste'!J16+'196-Caps David Capistrano'!J16+'197-Botica'!J16+'198-CS Santo antonio'!J16+'199-CS Vila União CAIC'!J16+'200-Tear das artes'!J16+'201-Caps Aeroporto-NovoTempo'!J16+'203-CS Santa Lúcia'!J16+'205-DIC I'!J16+'206-DIC III'!J16+'208-CS Vista Alegre'!J16+'209-Cs Tancredo-c. eliseos'!J16+'212-CS Capivari'!J16+'213-CS Aeroporto'!J16+'216-193- Ouro Verde'!J16+'217-CS São Cristovão'!J16+'218-CS Itatinga'!J16+'225- União de Bairros'!J16</f>
        <v>138038.37</v>
      </c>
      <c r="K16" s="6">
        <f>'003-Ambulatório'!K16+'004-Laboratório'!K16+'190-Distrito Sudoeste'!K16+'192-Centro Esp.Odont.-CEO'!K16+'195-Visa Sudoeste'!K16+'196-Caps David Capistrano'!K16+'197-Botica'!K16+'198-CS Santo antonio'!K16+'199-CS Vila União CAIC'!K16+'200-Tear das artes'!K16+'201-Caps Aeroporto-NovoTempo'!K16+'203-CS Santa Lúcia'!K16+'205-DIC I'!K16+'206-DIC III'!K16+'208-CS Vista Alegre'!K16+'209-Cs Tancredo-c. eliseos'!K16+'212-CS Capivari'!K16+'213-CS Aeroporto'!K16+'216-193- Ouro Verde'!K16+'217-CS São Cristovão'!K16+'218-CS Itatinga'!K16+'225- União de Bairros'!K16</f>
        <v>95700.37</v>
      </c>
      <c r="L16" s="6">
        <f>'003-Ambulatório'!L16+'004-Laboratório'!L16+'190-Distrito Sudoeste'!L16+'192-Centro Esp.Odont.-CEO'!L16+'195-Visa Sudoeste'!L16+'196-Caps David Capistrano'!L16+'197-Botica'!L16+'198-CS Santo antonio'!L16+'199-CS Vila União CAIC'!L16+'200-Tear das artes'!L16+'201-Caps Aeroporto-NovoTempo'!L16+'203-CS Santa Lúcia'!L16+'205-DIC I'!L16+'206-DIC III'!L16+'208-CS Vista Alegre'!L16+'209-Cs Tancredo-c. eliseos'!L16+'212-CS Capivari'!L16+'213-CS Aeroporto'!L16+'216-193- Ouro Verde'!L16+'217-CS São Cristovão'!L16+'218-CS Itatinga'!L16+'225- União de Bairros'!L16</f>
        <v>84188.28</v>
      </c>
      <c r="M16" s="6">
        <f>'003-Ambulatório'!M16+'004-Laboratório'!M16+'190-Distrito Sudoeste'!M16+'192-Centro Esp.Odont.-CEO'!M16+'195-Visa Sudoeste'!M16+'196-Caps David Capistrano'!M16+'197-Botica'!M16+'198-CS Santo antonio'!M16+'199-CS Vila União CAIC'!M16+'200-Tear das artes'!M16+'201-Caps Aeroporto-NovoTempo'!M16+'203-CS Santa Lúcia'!M16+'205-DIC I'!M16+'206-DIC III'!M16+'208-CS Vista Alegre'!M16+'209-Cs Tancredo-c. eliseos'!M16+'212-CS Capivari'!M16+'213-CS Aeroporto'!M16+'216-193- Ouro Verde'!M16+'217-CS São Cristovão'!M16+'218-CS Itatinga'!M16+'225- União de Bairros'!M16</f>
        <v>91219.19</v>
      </c>
      <c r="N16" s="6">
        <f>'003-Ambulatório'!N16+'004-Laboratório'!N16+'190-Distrito Sudoeste'!N16+'192-Centro Esp.Odont.-CEO'!N16+'195-Visa Sudoeste'!N16+'196-Caps David Capistrano'!N16+'197-Botica'!N16+'198-CS Santo antonio'!N16+'199-CS Vila União CAIC'!N16+'200-Tear das artes'!N16+'201-Caps Aeroporto-NovoTempo'!N16+'203-CS Santa Lúcia'!N16+'205-DIC I'!N16+'206-DIC III'!N16+'208-CS Vista Alegre'!N16+'209-Cs Tancredo-c. eliseos'!N16+'212-CS Capivari'!N16+'213-CS Aeroporto'!N16+'216-193- Ouro Verde'!N16+'217-CS São Cristovão'!N16+'218-CS Itatinga'!N16+'225- União de Bairros'!N16</f>
        <v>126535.92000000001</v>
      </c>
    </row>
    <row r="17" spans="2:14" ht="12.75">
      <c r="B17" s="5" t="s">
        <v>53</v>
      </c>
      <c r="C17" s="6">
        <f>'003-Ambulatório'!C17+'004-Laboratório'!C17+'190-Distrito Sudoeste'!C17+'192-Centro Esp.Odont.-CEO'!C17+'195-Visa Sudoeste'!C17+'196-Caps David Capistrano'!C17+'197-Botica'!C17+'198-CS Santo antonio'!C17+'199-CS Vila União CAIC'!C17+'200-Tear das artes'!C17+'201-Caps Aeroporto-NovoTempo'!C17+'203-CS Santa Lúcia'!C17+'205-DIC I'!C17+'206-DIC III'!C17+'208-CS Vista Alegre'!C17+'209-Cs Tancredo-c. eliseos'!C17+'212-CS Capivari'!C17+'213-CS Aeroporto'!C17+'216-193- Ouro Verde'!C17+'217-CS São Cristovão'!C17+'218-CS Itatinga'!C17+'225- União de Bairros'!C17</f>
        <v>0</v>
      </c>
      <c r="D17" s="6">
        <f>'003-Ambulatório'!D17+'004-Laboratório'!D17+'190-Distrito Sudoeste'!D17+'192-Centro Esp.Odont.-CEO'!D17+'195-Visa Sudoeste'!D17+'196-Caps David Capistrano'!D17+'197-Botica'!D17+'198-CS Santo antonio'!D17+'199-CS Vila União CAIC'!D17+'200-Tear das artes'!D17+'201-Caps Aeroporto-NovoTempo'!D17+'203-CS Santa Lúcia'!D17+'205-DIC I'!D17+'206-DIC III'!D17+'208-CS Vista Alegre'!D17+'209-Cs Tancredo-c. eliseos'!D17+'212-CS Capivari'!D17+'213-CS Aeroporto'!D17+'216-193- Ouro Verde'!D17+'217-CS São Cristovão'!D17+'218-CS Itatinga'!D17+'225- União de Bairros'!D17</f>
        <v>0</v>
      </c>
      <c r="E17" s="6">
        <f>'003-Ambulatório'!E17+'004-Laboratório'!E17+'190-Distrito Sudoeste'!E17+'192-Centro Esp.Odont.-CEO'!E17+'195-Visa Sudoeste'!E17+'196-Caps David Capistrano'!E17+'197-Botica'!E17+'198-CS Santo antonio'!E17+'199-CS Vila União CAIC'!E17+'200-Tear das artes'!E17+'201-Caps Aeroporto-NovoTempo'!E17+'203-CS Santa Lúcia'!E17+'205-DIC I'!E17+'206-DIC III'!E17+'208-CS Vista Alegre'!E17+'209-Cs Tancredo-c. eliseos'!E17+'212-CS Capivari'!E17+'213-CS Aeroporto'!E17+'216-193- Ouro Verde'!E17+'217-CS São Cristovão'!E17+'218-CS Itatinga'!E17+'225- União de Bairros'!E17</f>
        <v>0</v>
      </c>
      <c r="F17" s="6">
        <f>'003-Ambulatório'!F17+'004-Laboratório'!F17+'190-Distrito Sudoeste'!F17+'192-Centro Esp.Odont.-CEO'!F17+'195-Visa Sudoeste'!F17+'196-Caps David Capistrano'!F17+'197-Botica'!F17+'198-CS Santo antonio'!F17+'199-CS Vila União CAIC'!F17+'200-Tear das artes'!F17+'201-Caps Aeroporto-NovoTempo'!F17+'203-CS Santa Lúcia'!F17+'205-DIC I'!F17+'206-DIC III'!F17+'208-CS Vista Alegre'!F17+'209-Cs Tancredo-c. eliseos'!F17+'212-CS Capivari'!F17+'213-CS Aeroporto'!F17+'216-193- Ouro Verde'!F17+'217-CS São Cristovão'!F17+'218-CS Itatinga'!F17+'225- União de Bairros'!F17</f>
        <v>0</v>
      </c>
      <c r="G17" s="6">
        <f>'003-Ambulatório'!G17+'004-Laboratório'!G17+'190-Distrito Sudoeste'!G17+'192-Centro Esp.Odont.-CEO'!G17+'195-Visa Sudoeste'!G17+'196-Caps David Capistrano'!G17+'197-Botica'!G17+'198-CS Santo antonio'!G17+'199-CS Vila União CAIC'!G17+'200-Tear das artes'!G17+'201-Caps Aeroporto-NovoTempo'!G17+'203-CS Santa Lúcia'!G17+'205-DIC I'!G17+'206-DIC III'!G17+'208-CS Vista Alegre'!G17+'209-Cs Tancredo-c. eliseos'!G17+'212-CS Capivari'!G17+'213-CS Aeroporto'!G17+'216-193- Ouro Verde'!G17+'217-CS São Cristovão'!G17+'218-CS Itatinga'!G17+'225- União de Bairros'!G17</f>
        <v>0</v>
      </c>
      <c r="H17" s="6">
        <f>'003-Ambulatório'!H17+'004-Laboratório'!H17+'190-Distrito Sudoeste'!H17+'192-Centro Esp.Odont.-CEO'!H17+'195-Visa Sudoeste'!H17+'196-Caps David Capistrano'!H17+'197-Botica'!H17+'198-CS Santo antonio'!H17+'199-CS Vila União CAIC'!H17+'200-Tear das artes'!H17+'201-Caps Aeroporto-NovoTempo'!H17+'203-CS Santa Lúcia'!H17+'205-DIC I'!H17+'206-DIC III'!H17+'208-CS Vista Alegre'!H17+'209-Cs Tancredo-c. eliseos'!H17+'212-CS Capivari'!H17+'213-CS Aeroporto'!H17+'216-193- Ouro Verde'!H17+'217-CS São Cristovão'!H17+'218-CS Itatinga'!H17+'225- União de Bairros'!H17</f>
        <v>0</v>
      </c>
      <c r="I17" s="6">
        <f>'003-Ambulatório'!I17+'004-Laboratório'!I17+'190-Distrito Sudoeste'!I17+'192-Centro Esp.Odont.-CEO'!I17+'195-Visa Sudoeste'!I17+'196-Caps David Capistrano'!I17+'197-Botica'!I17+'198-CS Santo antonio'!I17+'199-CS Vila União CAIC'!I17+'200-Tear das artes'!I17+'201-Caps Aeroporto-NovoTempo'!I17+'203-CS Santa Lúcia'!I17+'205-DIC I'!I17+'206-DIC III'!I17+'208-CS Vista Alegre'!I17+'209-Cs Tancredo-c. eliseos'!I17+'212-CS Capivari'!I17+'213-CS Aeroporto'!I17+'216-193- Ouro Verde'!I17+'217-CS São Cristovão'!I17+'218-CS Itatinga'!I17+'225- União de Bairros'!I17</f>
        <v>0</v>
      </c>
      <c r="J17" s="6">
        <f>'003-Ambulatório'!J17+'004-Laboratório'!J17+'190-Distrito Sudoeste'!J17+'192-Centro Esp.Odont.-CEO'!J17+'195-Visa Sudoeste'!J17+'196-Caps David Capistrano'!J17+'197-Botica'!J17+'198-CS Santo antonio'!J17+'199-CS Vila União CAIC'!J17+'200-Tear das artes'!J17+'201-Caps Aeroporto-NovoTempo'!J17+'203-CS Santa Lúcia'!J17+'205-DIC I'!J17+'206-DIC III'!J17+'208-CS Vista Alegre'!J17+'209-Cs Tancredo-c. eliseos'!J17+'212-CS Capivari'!J17+'213-CS Aeroporto'!J17+'216-193- Ouro Verde'!J17+'217-CS São Cristovão'!J17+'218-CS Itatinga'!J17+'225- União de Bairros'!J17</f>
        <v>0</v>
      </c>
      <c r="K17" s="6">
        <f>'003-Ambulatório'!K17+'004-Laboratório'!K17+'190-Distrito Sudoeste'!K17+'192-Centro Esp.Odont.-CEO'!K17+'195-Visa Sudoeste'!K17+'196-Caps David Capistrano'!K17+'197-Botica'!K17+'198-CS Santo antonio'!K17+'199-CS Vila União CAIC'!K17+'200-Tear das artes'!K17+'201-Caps Aeroporto-NovoTempo'!K17+'203-CS Santa Lúcia'!K17+'205-DIC I'!K17+'206-DIC III'!K17+'208-CS Vista Alegre'!K17+'209-Cs Tancredo-c. eliseos'!K17+'212-CS Capivari'!K17+'213-CS Aeroporto'!K17+'216-193- Ouro Verde'!K17+'217-CS São Cristovão'!K17+'218-CS Itatinga'!K17+'225- União de Bairros'!K17</f>
        <v>0</v>
      </c>
      <c r="L17" s="6">
        <f>'003-Ambulatório'!L17+'004-Laboratório'!L17+'190-Distrito Sudoeste'!L17+'192-Centro Esp.Odont.-CEO'!L17+'195-Visa Sudoeste'!L17+'196-Caps David Capistrano'!L17+'197-Botica'!L17+'198-CS Santo antonio'!L17+'199-CS Vila União CAIC'!L17+'200-Tear das artes'!L17+'201-Caps Aeroporto-NovoTempo'!L17+'203-CS Santa Lúcia'!L17+'205-DIC I'!L17+'206-DIC III'!L17+'208-CS Vista Alegre'!L17+'209-Cs Tancredo-c. eliseos'!L17+'212-CS Capivari'!L17+'213-CS Aeroporto'!L17+'216-193- Ouro Verde'!L17+'217-CS São Cristovão'!L17+'218-CS Itatinga'!L17+'225- União de Bairros'!L17</f>
        <v>0</v>
      </c>
      <c r="M17" s="6">
        <f>'003-Ambulatório'!M17+'004-Laboratório'!M17+'190-Distrito Sudoeste'!M17+'192-Centro Esp.Odont.-CEO'!M17+'195-Visa Sudoeste'!M17+'196-Caps David Capistrano'!M17+'197-Botica'!M17+'198-CS Santo antonio'!M17+'199-CS Vila União CAIC'!M17+'200-Tear das artes'!M17+'201-Caps Aeroporto-NovoTempo'!M17+'203-CS Santa Lúcia'!M17+'205-DIC I'!M17+'206-DIC III'!M17+'208-CS Vista Alegre'!M17+'209-Cs Tancredo-c. eliseos'!M17+'212-CS Capivari'!M17+'213-CS Aeroporto'!M17+'216-193- Ouro Verde'!M17+'217-CS São Cristovão'!M17+'218-CS Itatinga'!M17+'225- União de Bairros'!M17</f>
        <v>0</v>
      </c>
      <c r="N17" s="6">
        <f>'003-Ambulatório'!N17+'004-Laboratório'!N17+'190-Distrito Sudoeste'!N17+'192-Centro Esp.Odont.-CEO'!N17+'195-Visa Sudoeste'!N17+'196-Caps David Capistrano'!N17+'197-Botica'!N17+'198-CS Santo antonio'!N17+'199-CS Vila União CAIC'!N17+'200-Tear das artes'!N17+'201-Caps Aeroporto-NovoTempo'!N17+'203-CS Santa Lúcia'!N17+'205-DIC I'!N17+'206-DIC III'!N17+'208-CS Vista Alegre'!N17+'209-Cs Tancredo-c. eliseos'!N17+'212-CS Capivari'!N17+'213-CS Aeroporto'!N17+'216-193- Ouro Verde'!N17+'217-CS São Cristovão'!N17+'218-CS Itatinga'!N17+'225- União de Bairros'!N17</f>
        <v>0</v>
      </c>
    </row>
    <row r="18" spans="2:14" ht="12.75">
      <c r="B18" s="5" t="s">
        <v>11</v>
      </c>
      <c r="C18" s="6">
        <f>'003-Ambulatório'!C18+'004-Laboratório'!C18+'190-Distrito Sudoeste'!C18+'192-Centro Esp.Odont.-CEO'!C18+'195-Visa Sudoeste'!C18+'196-Caps David Capistrano'!C18+'197-Botica'!C18+'198-CS Santo antonio'!C18+'199-CS Vila União CAIC'!C18+'200-Tear das artes'!C18+'201-Caps Aeroporto-NovoTempo'!C18+'203-CS Santa Lúcia'!C18+'205-DIC I'!C18+'206-DIC III'!C18+'208-CS Vista Alegre'!C18+'209-Cs Tancredo-c. eliseos'!C18+'212-CS Capivari'!C18+'213-CS Aeroporto'!C18+'216-193- Ouro Verde'!C18+'217-CS São Cristovão'!C18+'218-CS Itatinga'!C18+'225- União de Bairros'!C18</f>
        <v>180.11999999999998</v>
      </c>
      <c r="D18" s="6">
        <f>'003-Ambulatório'!D18+'004-Laboratório'!D18+'190-Distrito Sudoeste'!D18+'192-Centro Esp.Odont.-CEO'!D18+'195-Visa Sudoeste'!D18+'196-Caps David Capistrano'!D18+'197-Botica'!D18+'198-CS Santo antonio'!D18+'199-CS Vila União CAIC'!D18+'200-Tear das artes'!D18+'201-Caps Aeroporto-NovoTempo'!D18+'203-CS Santa Lúcia'!D18+'205-DIC I'!D18+'206-DIC III'!D18+'208-CS Vista Alegre'!D18+'209-Cs Tancredo-c. eliseos'!D18+'212-CS Capivari'!D18+'213-CS Aeroporto'!D18+'216-193- Ouro Verde'!D18+'217-CS São Cristovão'!D18+'218-CS Itatinga'!D18+'225- União de Bairros'!D18</f>
        <v>39.13999999999999</v>
      </c>
      <c r="E18" s="6">
        <f>'003-Ambulatório'!E18+'004-Laboratório'!E18+'190-Distrito Sudoeste'!E18+'192-Centro Esp.Odont.-CEO'!E18+'195-Visa Sudoeste'!E18+'196-Caps David Capistrano'!E18+'197-Botica'!E18+'198-CS Santo antonio'!E18+'199-CS Vila União CAIC'!E18+'200-Tear das artes'!E18+'201-Caps Aeroporto-NovoTempo'!E18+'203-CS Santa Lúcia'!E18+'205-DIC I'!E18+'206-DIC III'!E18+'208-CS Vista Alegre'!E18+'209-Cs Tancredo-c. eliseos'!E18+'212-CS Capivari'!E18+'213-CS Aeroporto'!E18+'216-193- Ouro Verde'!E18+'217-CS São Cristovão'!E18+'218-CS Itatinga'!E18+'225- União de Bairros'!E18</f>
        <v>11.920000000000002</v>
      </c>
      <c r="F18" s="6">
        <f>'003-Ambulatório'!F18+'004-Laboratório'!F18+'190-Distrito Sudoeste'!F18+'192-Centro Esp.Odont.-CEO'!F18+'195-Visa Sudoeste'!F18+'196-Caps David Capistrano'!F18+'197-Botica'!F18+'198-CS Santo antonio'!F18+'199-CS Vila União CAIC'!F18+'200-Tear das artes'!F18+'201-Caps Aeroporto-NovoTempo'!F18+'203-CS Santa Lúcia'!F18+'205-DIC I'!F18+'206-DIC III'!F18+'208-CS Vista Alegre'!F18+'209-Cs Tancredo-c. eliseos'!F18+'212-CS Capivari'!F18+'213-CS Aeroporto'!F18+'216-193- Ouro Verde'!F18+'217-CS São Cristovão'!F18+'218-CS Itatinga'!F18+'225- União de Bairros'!F18</f>
        <v>397.83</v>
      </c>
      <c r="G18" s="6">
        <f>'003-Ambulatório'!G18+'004-Laboratório'!G18+'190-Distrito Sudoeste'!G18+'192-Centro Esp.Odont.-CEO'!G18+'195-Visa Sudoeste'!G18+'196-Caps David Capistrano'!G18+'197-Botica'!G18+'198-CS Santo antonio'!G18+'199-CS Vila União CAIC'!G18+'200-Tear das artes'!G18+'201-Caps Aeroporto-NovoTempo'!G18+'203-CS Santa Lúcia'!G18+'205-DIC I'!G18+'206-DIC III'!G18+'208-CS Vista Alegre'!G18+'209-Cs Tancredo-c. eliseos'!G18+'212-CS Capivari'!G18+'213-CS Aeroporto'!G18+'216-193- Ouro Verde'!G18+'217-CS São Cristovão'!G18+'218-CS Itatinga'!G18+'225- União de Bairros'!G18</f>
        <v>630.0799999999999</v>
      </c>
      <c r="H18" s="6">
        <f>'003-Ambulatório'!H18+'004-Laboratório'!H18+'190-Distrito Sudoeste'!H18+'192-Centro Esp.Odont.-CEO'!H18+'195-Visa Sudoeste'!H18+'196-Caps David Capistrano'!H18+'197-Botica'!H18+'198-CS Santo antonio'!H18+'199-CS Vila União CAIC'!H18+'200-Tear das artes'!H18+'201-Caps Aeroporto-NovoTempo'!H18+'203-CS Santa Lúcia'!H18+'205-DIC I'!H18+'206-DIC III'!H18+'208-CS Vista Alegre'!H18+'209-Cs Tancredo-c. eliseos'!H18+'212-CS Capivari'!H18+'213-CS Aeroporto'!H18+'216-193- Ouro Verde'!H18+'217-CS São Cristovão'!H18+'218-CS Itatinga'!H18+'225- União de Bairros'!H18</f>
        <v>1454.3100000000002</v>
      </c>
      <c r="I18" s="6">
        <f>'003-Ambulatório'!I18+'004-Laboratório'!I18+'190-Distrito Sudoeste'!I18+'192-Centro Esp.Odont.-CEO'!I18+'195-Visa Sudoeste'!I18+'196-Caps David Capistrano'!I18+'197-Botica'!I18+'198-CS Santo antonio'!I18+'199-CS Vila União CAIC'!I18+'200-Tear das artes'!I18+'201-Caps Aeroporto-NovoTempo'!I18+'203-CS Santa Lúcia'!I18+'205-DIC I'!I18+'206-DIC III'!I18+'208-CS Vista Alegre'!I18+'209-Cs Tancredo-c. eliseos'!I18+'212-CS Capivari'!I18+'213-CS Aeroporto'!I18+'216-193- Ouro Verde'!I18+'217-CS São Cristovão'!I18+'218-CS Itatinga'!I18+'225- União de Bairros'!I18</f>
        <v>0.41</v>
      </c>
      <c r="J18" s="6">
        <f>'003-Ambulatório'!J18+'004-Laboratório'!J18+'190-Distrito Sudoeste'!J18+'192-Centro Esp.Odont.-CEO'!J18+'195-Visa Sudoeste'!J18+'196-Caps David Capistrano'!J18+'197-Botica'!J18+'198-CS Santo antonio'!J18+'199-CS Vila União CAIC'!J18+'200-Tear das artes'!J18+'201-Caps Aeroporto-NovoTempo'!J18+'203-CS Santa Lúcia'!J18+'205-DIC I'!J18+'206-DIC III'!J18+'208-CS Vista Alegre'!J18+'209-Cs Tancredo-c. eliseos'!J18+'212-CS Capivari'!J18+'213-CS Aeroporto'!J18+'216-193- Ouro Verde'!J18+'217-CS São Cristovão'!J18+'218-CS Itatinga'!J18+'225- União de Bairros'!J18</f>
        <v>681.3799999999999</v>
      </c>
      <c r="K18" s="6">
        <f>'003-Ambulatório'!K18+'004-Laboratório'!K18+'190-Distrito Sudoeste'!K18+'192-Centro Esp.Odont.-CEO'!K18+'195-Visa Sudoeste'!K18+'196-Caps David Capistrano'!K18+'197-Botica'!K18+'198-CS Santo antonio'!K18+'199-CS Vila União CAIC'!K18+'200-Tear das artes'!K18+'201-Caps Aeroporto-NovoTempo'!K18+'203-CS Santa Lúcia'!K18+'205-DIC I'!K18+'206-DIC III'!K18+'208-CS Vista Alegre'!K18+'209-Cs Tancredo-c. eliseos'!K18+'212-CS Capivari'!K18+'213-CS Aeroporto'!K18+'216-193- Ouro Verde'!K18+'217-CS São Cristovão'!K18+'218-CS Itatinga'!K18+'225- União de Bairros'!K18</f>
        <v>4.32</v>
      </c>
      <c r="L18" s="6">
        <f>'003-Ambulatório'!L18+'004-Laboratório'!L18+'190-Distrito Sudoeste'!L18+'192-Centro Esp.Odont.-CEO'!L18+'195-Visa Sudoeste'!L18+'196-Caps David Capistrano'!L18+'197-Botica'!L18+'198-CS Santo antonio'!L18+'199-CS Vila União CAIC'!L18+'200-Tear das artes'!L18+'201-Caps Aeroporto-NovoTempo'!L18+'203-CS Santa Lúcia'!L18+'205-DIC I'!L18+'206-DIC III'!L18+'208-CS Vista Alegre'!L18+'209-Cs Tancredo-c. eliseos'!L18+'212-CS Capivari'!L18+'213-CS Aeroporto'!L18+'216-193- Ouro Verde'!L18+'217-CS São Cristovão'!L18+'218-CS Itatinga'!L18+'225- União de Bairros'!L18</f>
        <v>267.14</v>
      </c>
      <c r="M18" s="6">
        <f>'003-Ambulatório'!M18+'004-Laboratório'!M18+'190-Distrito Sudoeste'!M18+'192-Centro Esp.Odont.-CEO'!M18+'195-Visa Sudoeste'!M18+'196-Caps David Capistrano'!M18+'197-Botica'!M18+'198-CS Santo antonio'!M18+'199-CS Vila União CAIC'!M18+'200-Tear das artes'!M18+'201-Caps Aeroporto-NovoTempo'!M18+'203-CS Santa Lúcia'!M18+'205-DIC I'!M18+'206-DIC III'!M18+'208-CS Vista Alegre'!M18+'209-Cs Tancredo-c. eliseos'!M18+'212-CS Capivari'!M18+'213-CS Aeroporto'!M18+'216-193- Ouro Verde'!M18+'217-CS São Cristovão'!M18+'218-CS Itatinga'!M18+'225- União de Bairros'!M18</f>
        <v>5.949999999999999</v>
      </c>
      <c r="N18" s="6">
        <f>'003-Ambulatório'!N18+'004-Laboratório'!N18+'190-Distrito Sudoeste'!N18+'192-Centro Esp.Odont.-CEO'!N18+'195-Visa Sudoeste'!N18+'196-Caps David Capistrano'!N18+'197-Botica'!N18+'198-CS Santo antonio'!N18+'199-CS Vila União CAIC'!N18+'200-Tear das artes'!N18+'201-Caps Aeroporto-NovoTempo'!N18+'203-CS Santa Lúcia'!N18+'205-DIC I'!N18+'206-DIC III'!N18+'208-CS Vista Alegre'!N18+'209-Cs Tancredo-c. eliseos'!N18+'212-CS Capivari'!N18+'213-CS Aeroporto'!N18+'216-193- Ouro Verde'!N18+'217-CS São Cristovão'!N18+'218-CS Itatinga'!N18+'225- União de Bairros'!N18</f>
        <v>0</v>
      </c>
    </row>
    <row r="19" spans="2:14" ht="12.75">
      <c r="B19" s="5" t="s">
        <v>12</v>
      </c>
      <c r="C19" s="6">
        <f>'003-Ambulatório'!C19+'004-Laboratório'!C19+'190-Distrito Sudoeste'!C19+'192-Centro Esp.Odont.-CEO'!C19+'195-Visa Sudoeste'!C19+'196-Caps David Capistrano'!C19+'197-Botica'!C19+'198-CS Santo antonio'!C19+'199-CS Vila União CAIC'!C19+'200-Tear das artes'!C19+'201-Caps Aeroporto-NovoTempo'!C19+'203-CS Santa Lúcia'!C19+'205-DIC I'!C19+'206-DIC III'!C19+'208-CS Vista Alegre'!C19+'209-Cs Tancredo-c. eliseos'!C19+'212-CS Capivari'!C19+'213-CS Aeroporto'!C19+'216-193- Ouro Verde'!C19+'217-CS São Cristovão'!C19+'218-CS Itatinga'!C19+'225- União de Bairros'!C19</f>
        <v>4170.099999999999</v>
      </c>
      <c r="D19" s="6">
        <f>'003-Ambulatório'!D19+'004-Laboratório'!D19+'190-Distrito Sudoeste'!D19+'192-Centro Esp.Odont.-CEO'!D19+'195-Visa Sudoeste'!D19+'196-Caps David Capistrano'!D19+'197-Botica'!D19+'198-CS Santo antonio'!D19+'199-CS Vila União CAIC'!D19+'200-Tear das artes'!D19+'201-Caps Aeroporto-NovoTempo'!D19+'203-CS Santa Lúcia'!D19+'205-DIC I'!D19+'206-DIC III'!D19+'208-CS Vista Alegre'!D19+'209-Cs Tancredo-c. eliseos'!D19+'212-CS Capivari'!D19+'213-CS Aeroporto'!D19+'216-193- Ouro Verde'!D19+'217-CS São Cristovão'!D19+'218-CS Itatinga'!D19+'225- União de Bairros'!D19</f>
        <v>2715.3200000000006</v>
      </c>
      <c r="E19" s="6">
        <f>'003-Ambulatório'!E19+'004-Laboratório'!E19+'190-Distrito Sudoeste'!E19+'192-Centro Esp.Odont.-CEO'!E19+'195-Visa Sudoeste'!E19+'196-Caps David Capistrano'!E19+'197-Botica'!E19+'198-CS Santo antonio'!E19+'199-CS Vila União CAIC'!E19+'200-Tear das artes'!E19+'201-Caps Aeroporto-NovoTempo'!E19+'203-CS Santa Lúcia'!E19+'205-DIC I'!E19+'206-DIC III'!E19+'208-CS Vista Alegre'!E19+'209-Cs Tancredo-c. eliseos'!E19+'212-CS Capivari'!E19+'213-CS Aeroporto'!E19+'216-193- Ouro Verde'!E19+'217-CS São Cristovão'!E19+'218-CS Itatinga'!E19+'225- União de Bairros'!E19</f>
        <v>4361.6</v>
      </c>
      <c r="F19" s="6">
        <f>'003-Ambulatório'!F19+'004-Laboratório'!F19+'190-Distrito Sudoeste'!F19+'192-Centro Esp.Odont.-CEO'!F19+'195-Visa Sudoeste'!F19+'196-Caps David Capistrano'!F19+'197-Botica'!F19+'198-CS Santo antonio'!F19+'199-CS Vila União CAIC'!F19+'200-Tear das artes'!F19+'201-Caps Aeroporto-NovoTempo'!F19+'203-CS Santa Lúcia'!F19+'205-DIC I'!F19+'206-DIC III'!F19+'208-CS Vista Alegre'!F19+'209-Cs Tancredo-c. eliseos'!F19+'212-CS Capivari'!F19+'213-CS Aeroporto'!F19+'216-193- Ouro Verde'!F19+'217-CS São Cristovão'!F19+'218-CS Itatinga'!F19+'225- União de Bairros'!F19</f>
        <v>2355.97</v>
      </c>
      <c r="G19" s="6">
        <f>'003-Ambulatório'!G19+'004-Laboratório'!G19+'190-Distrito Sudoeste'!G19+'192-Centro Esp.Odont.-CEO'!G19+'195-Visa Sudoeste'!G19+'196-Caps David Capistrano'!G19+'197-Botica'!G19+'198-CS Santo antonio'!G19+'199-CS Vila União CAIC'!G19+'200-Tear das artes'!G19+'201-Caps Aeroporto-NovoTempo'!G19+'203-CS Santa Lúcia'!G19+'205-DIC I'!G19+'206-DIC III'!G19+'208-CS Vista Alegre'!G19+'209-Cs Tancredo-c. eliseos'!G19+'212-CS Capivari'!G19+'213-CS Aeroporto'!G19+'216-193- Ouro Verde'!G19+'217-CS São Cristovão'!G19+'218-CS Itatinga'!G19+'225- União de Bairros'!G19</f>
        <v>3450.63</v>
      </c>
      <c r="H19" s="6">
        <f>'003-Ambulatório'!H19+'004-Laboratório'!H19+'190-Distrito Sudoeste'!H19+'192-Centro Esp.Odont.-CEO'!H19+'195-Visa Sudoeste'!H19+'196-Caps David Capistrano'!H19+'197-Botica'!H19+'198-CS Santo antonio'!H19+'199-CS Vila União CAIC'!H19+'200-Tear das artes'!H19+'201-Caps Aeroporto-NovoTempo'!H19+'203-CS Santa Lúcia'!H19+'205-DIC I'!H19+'206-DIC III'!H19+'208-CS Vista Alegre'!H19+'209-Cs Tancredo-c. eliseos'!H19+'212-CS Capivari'!H19+'213-CS Aeroporto'!H19+'216-193- Ouro Verde'!H19+'217-CS São Cristovão'!H19+'218-CS Itatinga'!H19+'225- União de Bairros'!H19</f>
        <v>2334.56</v>
      </c>
      <c r="I19" s="6">
        <f>'003-Ambulatório'!I19+'004-Laboratório'!I19+'190-Distrito Sudoeste'!I19+'192-Centro Esp.Odont.-CEO'!I19+'195-Visa Sudoeste'!I19+'196-Caps David Capistrano'!I19+'197-Botica'!I19+'198-CS Santo antonio'!I19+'199-CS Vila União CAIC'!I19+'200-Tear das artes'!I19+'201-Caps Aeroporto-NovoTempo'!I19+'203-CS Santa Lúcia'!I19+'205-DIC I'!I19+'206-DIC III'!I19+'208-CS Vista Alegre'!I19+'209-Cs Tancredo-c. eliseos'!I19+'212-CS Capivari'!I19+'213-CS Aeroporto'!I19+'216-193- Ouro Verde'!I19+'217-CS São Cristovão'!I19+'218-CS Itatinga'!I19+'225- União de Bairros'!I19</f>
        <v>3648.92</v>
      </c>
      <c r="J19" s="6">
        <f>'003-Ambulatório'!J19+'004-Laboratório'!J19+'190-Distrito Sudoeste'!J19+'192-Centro Esp.Odont.-CEO'!J19+'195-Visa Sudoeste'!J19+'196-Caps David Capistrano'!J19+'197-Botica'!J19+'198-CS Santo antonio'!J19+'199-CS Vila União CAIC'!J19+'200-Tear das artes'!J19+'201-Caps Aeroporto-NovoTempo'!J19+'203-CS Santa Lúcia'!J19+'205-DIC I'!J19+'206-DIC III'!J19+'208-CS Vista Alegre'!J19+'209-Cs Tancredo-c. eliseos'!J19+'212-CS Capivari'!J19+'213-CS Aeroporto'!J19+'216-193- Ouro Verde'!J19+'217-CS São Cristovão'!J19+'218-CS Itatinga'!J19+'225- União de Bairros'!J19</f>
        <v>6388.180000000001</v>
      </c>
      <c r="K19" s="6">
        <f>'003-Ambulatório'!K19+'004-Laboratório'!K19+'190-Distrito Sudoeste'!K19+'192-Centro Esp.Odont.-CEO'!K19+'195-Visa Sudoeste'!K19+'196-Caps David Capistrano'!K19+'197-Botica'!K19+'198-CS Santo antonio'!K19+'199-CS Vila União CAIC'!K19+'200-Tear das artes'!K19+'201-Caps Aeroporto-NovoTempo'!K19+'203-CS Santa Lúcia'!K19+'205-DIC I'!K19+'206-DIC III'!K19+'208-CS Vista Alegre'!K19+'209-Cs Tancredo-c. eliseos'!K19+'212-CS Capivari'!K19+'213-CS Aeroporto'!K19+'216-193- Ouro Verde'!K19+'217-CS São Cristovão'!K19+'218-CS Itatinga'!K19+'225- União de Bairros'!K19</f>
        <v>4040.0600000000004</v>
      </c>
      <c r="L19" s="6">
        <f>'003-Ambulatório'!L19+'004-Laboratório'!L19+'190-Distrito Sudoeste'!L19+'192-Centro Esp.Odont.-CEO'!L19+'195-Visa Sudoeste'!L19+'196-Caps David Capistrano'!L19+'197-Botica'!L19+'198-CS Santo antonio'!L19+'199-CS Vila União CAIC'!L19+'200-Tear das artes'!L19+'201-Caps Aeroporto-NovoTempo'!L19+'203-CS Santa Lúcia'!L19+'205-DIC I'!L19+'206-DIC III'!L19+'208-CS Vista Alegre'!L19+'209-Cs Tancredo-c. eliseos'!L19+'212-CS Capivari'!L19+'213-CS Aeroporto'!L19+'216-193- Ouro Verde'!L19+'217-CS São Cristovão'!L19+'218-CS Itatinga'!L19+'225- União de Bairros'!L19</f>
        <v>2613.89</v>
      </c>
      <c r="M19" s="6">
        <f>'003-Ambulatório'!M19+'004-Laboratório'!M19+'190-Distrito Sudoeste'!M19+'192-Centro Esp.Odont.-CEO'!M19+'195-Visa Sudoeste'!M19+'196-Caps David Capistrano'!M19+'197-Botica'!M19+'198-CS Santo antonio'!M19+'199-CS Vila União CAIC'!M19+'200-Tear das artes'!M19+'201-Caps Aeroporto-NovoTempo'!M19+'203-CS Santa Lúcia'!M19+'205-DIC I'!M19+'206-DIC III'!M19+'208-CS Vista Alegre'!M19+'209-Cs Tancredo-c. eliseos'!M19+'212-CS Capivari'!M19+'213-CS Aeroporto'!M19+'216-193- Ouro Verde'!M19+'217-CS São Cristovão'!M19+'218-CS Itatinga'!M19+'225- União de Bairros'!M19</f>
        <v>2399.61</v>
      </c>
      <c r="N19" s="6">
        <f>'003-Ambulatório'!N19+'004-Laboratório'!N19+'190-Distrito Sudoeste'!N19+'192-Centro Esp.Odont.-CEO'!N19+'195-Visa Sudoeste'!N19+'196-Caps David Capistrano'!N19+'197-Botica'!N19+'198-CS Santo antonio'!N19+'199-CS Vila União CAIC'!N19+'200-Tear das artes'!N19+'201-Caps Aeroporto-NovoTempo'!N19+'203-CS Santa Lúcia'!N19+'205-DIC I'!N19+'206-DIC III'!N19+'208-CS Vista Alegre'!N19+'209-Cs Tancredo-c. eliseos'!N19+'212-CS Capivari'!N19+'213-CS Aeroporto'!N19+'216-193- Ouro Verde'!N19+'217-CS São Cristovão'!N19+'218-CS Itatinga'!N19+'225- União de Bairros'!N19</f>
        <v>1745.6199999999997</v>
      </c>
    </row>
    <row r="20" spans="2:14" ht="12.75">
      <c r="B20" s="5" t="s">
        <v>13</v>
      </c>
      <c r="C20" s="6">
        <f>'003-Ambulatório'!C20+'004-Laboratório'!C20+'190-Distrito Sudoeste'!C20+'192-Centro Esp.Odont.-CEO'!C20+'195-Visa Sudoeste'!C20+'196-Caps David Capistrano'!C20+'197-Botica'!C20+'198-CS Santo antonio'!C20+'199-CS Vila União CAIC'!C20+'200-Tear das artes'!C20+'201-Caps Aeroporto-NovoTempo'!C20+'203-CS Santa Lúcia'!C20+'205-DIC I'!C20+'206-DIC III'!C20+'208-CS Vista Alegre'!C20+'209-Cs Tancredo-c. eliseos'!C20+'212-CS Capivari'!C20+'213-CS Aeroporto'!C20+'216-193- Ouro Verde'!C20+'217-CS São Cristovão'!C20+'218-CS Itatinga'!C20+'225- União de Bairros'!C20</f>
        <v>1890.0100000000002</v>
      </c>
      <c r="D20" s="6">
        <f>'003-Ambulatório'!D20+'004-Laboratório'!D20+'190-Distrito Sudoeste'!D20+'192-Centro Esp.Odont.-CEO'!D20+'195-Visa Sudoeste'!D20+'196-Caps David Capistrano'!D20+'197-Botica'!D20+'198-CS Santo antonio'!D20+'199-CS Vila União CAIC'!D20+'200-Tear das artes'!D20+'201-Caps Aeroporto-NovoTempo'!D20+'203-CS Santa Lúcia'!D20+'205-DIC I'!D20+'206-DIC III'!D20+'208-CS Vista Alegre'!D20+'209-Cs Tancredo-c. eliseos'!D20+'212-CS Capivari'!D20+'213-CS Aeroporto'!D20+'216-193- Ouro Verde'!D20+'217-CS São Cristovão'!D20+'218-CS Itatinga'!D20+'225- União de Bairros'!D20</f>
        <v>691.37</v>
      </c>
      <c r="E20" s="6">
        <f>'003-Ambulatório'!E20+'004-Laboratório'!E20+'190-Distrito Sudoeste'!E20+'192-Centro Esp.Odont.-CEO'!E20+'195-Visa Sudoeste'!E20+'196-Caps David Capistrano'!E20+'197-Botica'!E20+'198-CS Santo antonio'!E20+'199-CS Vila União CAIC'!E20+'200-Tear das artes'!E20+'201-Caps Aeroporto-NovoTempo'!E20+'203-CS Santa Lúcia'!E20+'205-DIC I'!E20+'206-DIC III'!E20+'208-CS Vista Alegre'!E20+'209-Cs Tancredo-c. eliseos'!E20+'212-CS Capivari'!E20+'213-CS Aeroporto'!E20+'216-193- Ouro Verde'!E20+'217-CS São Cristovão'!E20+'218-CS Itatinga'!E20+'225- União de Bairros'!E20</f>
        <v>936.6299999999999</v>
      </c>
      <c r="F20" s="6">
        <f>'003-Ambulatório'!F20+'004-Laboratório'!F20+'190-Distrito Sudoeste'!F20+'192-Centro Esp.Odont.-CEO'!F20+'195-Visa Sudoeste'!F20+'196-Caps David Capistrano'!F20+'197-Botica'!F20+'198-CS Santo antonio'!F20+'199-CS Vila União CAIC'!F20+'200-Tear das artes'!F20+'201-Caps Aeroporto-NovoTempo'!F20+'203-CS Santa Lúcia'!F20+'205-DIC I'!F20+'206-DIC III'!F20+'208-CS Vista Alegre'!F20+'209-Cs Tancredo-c. eliseos'!F20+'212-CS Capivari'!F20+'213-CS Aeroporto'!F20+'216-193- Ouro Verde'!F20+'217-CS São Cristovão'!F20+'218-CS Itatinga'!F20+'225- União de Bairros'!F20</f>
        <v>52.88</v>
      </c>
      <c r="G20" s="6">
        <f>'003-Ambulatório'!G20+'004-Laboratório'!G20+'190-Distrito Sudoeste'!G20+'192-Centro Esp.Odont.-CEO'!G20+'195-Visa Sudoeste'!G20+'196-Caps David Capistrano'!G20+'197-Botica'!G20+'198-CS Santo antonio'!G20+'199-CS Vila União CAIC'!G20+'200-Tear das artes'!G20+'201-Caps Aeroporto-NovoTempo'!G20+'203-CS Santa Lúcia'!G20+'205-DIC I'!G20+'206-DIC III'!G20+'208-CS Vista Alegre'!G20+'209-Cs Tancredo-c. eliseos'!G20+'212-CS Capivari'!G20+'213-CS Aeroporto'!G20+'216-193- Ouro Verde'!G20+'217-CS São Cristovão'!G20+'218-CS Itatinga'!G20+'225- União de Bairros'!G20</f>
        <v>1431.8700000000003</v>
      </c>
      <c r="H20" s="6">
        <f>'003-Ambulatório'!H20+'004-Laboratório'!H20+'190-Distrito Sudoeste'!H20+'192-Centro Esp.Odont.-CEO'!H20+'195-Visa Sudoeste'!H20+'196-Caps David Capistrano'!H20+'197-Botica'!H20+'198-CS Santo antonio'!H20+'199-CS Vila União CAIC'!H20+'200-Tear das artes'!H20+'201-Caps Aeroporto-NovoTempo'!H20+'203-CS Santa Lúcia'!H20+'205-DIC I'!H20+'206-DIC III'!H20+'208-CS Vista Alegre'!H20+'209-Cs Tancredo-c. eliseos'!H20+'212-CS Capivari'!H20+'213-CS Aeroporto'!H20+'216-193- Ouro Verde'!H20+'217-CS São Cristovão'!H20+'218-CS Itatinga'!H20+'225- União de Bairros'!H20</f>
        <v>208.16000000000003</v>
      </c>
      <c r="I20" s="6">
        <f>'003-Ambulatório'!I20+'004-Laboratório'!I20+'190-Distrito Sudoeste'!I20+'192-Centro Esp.Odont.-CEO'!I20+'195-Visa Sudoeste'!I20+'196-Caps David Capistrano'!I20+'197-Botica'!I20+'198-CS Santo antonio'!I20+'199-CS Vila União CAIC'!I20+'200-Tear das artes'!I20+'201-Caps Aeroporto-NovoTempo'!I20+'203-CS Santa Lúcia'!I20+'205-DIC I'!I20+'206-DIC III'!I20+'208-CS Vista Alegre'!I20+'209-Cs Tancredo-c. eliseos'!I20+'212-CS Capivari'!I20+'213-CS Aeroporto'!I20+'216-193- Ouro Verde'!I20+'217-CS São Cristovão'!I20+'218-CS Itatinga'!I20+'225- União de Bairros'!I20</f>
        <v>86.5</v>
      </c>
      <c r="J20" s="6">
        <f>'003-Ambulatório'!J20+'004-Laboratório'!J20+'190-Distrito Sudoeste'!J20+'192-Centro Esp.Odont.-CEO'!J20+'195-Visa Sudoeste'!J20+'196-Caps David Capistrano'!J20+'197-Botica'!J20+'198-CS Santo antonio'!J20+'199-CS Vila União CAIC'!J20+'200-Tear das artes'!J20+'201-Caps Aeroporto-NovoTempo'!J20+'203-CS Santa Lúcia'!J20+'205-DIC I'!J20+'206-DIC III'!J20+'208-CS Vista Alegre'!J20+'209-Cs Tancredo-c. eliseos'!J20+'212-CS Capivari'!J20+'213-CS Aeroporto'!J20+'216-193- Ouro Verde'!J20+'217-CS São Cristovão'!J20+'218-CS Itatinga'!J20+'225- União de Bairros'!J20</f>
        <v>1477.8</v>
      </c>
      <c r="K20" s="6">
        <f>'003-Ambulatório'!K20+'004-Laboratório'!K20+'190-Distrito Sudoeste'!K20+'192-Centro Esp.Odont.-CEO'!K20+'195-Visa Sudoeste'!K20+'196-Caps David Capistrano'!K20+'197-Botica'!K20+'198-CS Santo antonio'!K20+'199-CS Vila União CAIC'!K20+'200-Tear das artes'!K20+'201-Caps Aeroporto-NovoTempo'!K20+'203-CS Santa Lúcia'!K20+'205-DIC I'!K20+'206-DIC III'!K20+'208-CS Vista Alegre'!K20+'209-Cs Tancredo-c. eliseos'!K20+'212-CS Capivari'!K20+'213-CS Aeroporto'!K20+'216-193- Ouro Verde'!K20+'217-CS São Cristovão'!K20+'218-CS Itatinga'!K20+'225- União de Bairros'!K20</f>
        <v>949.73</v>
      </c>
      <c r="L20" s="6">
        <f>'003-Ambulatório'!L20+'004-Laboratório'!L20+'190-Distrito Sudoeste'!L20+'192-Centro Esp.Odont.-CEO'!L20+'195-Visa Sudoeste'!L20+'196-Caps David Capistrano'!L20+'197-Botica'!L20+'198-CS Santo antonio'!L20+'199-CS Vila União CAIC'!L20+'200-Tear das artes'!L20+'201-Caps Aeroporto-NovoTempo'!L20+'203-CS Santa Lúcia'!L20+'205-DIC I'!L20+'206-DIC III'!L20+'208-CS Vista Alegre'!L20+'209-Cs Tancredo-c. eliseos'!L20+'212-CS Capivari'!L20+'213-CS Aeroporto'!L20+'216-193- Ouro Verde'!L20+'217-CS São Cristovão'!L20+'218-CS Itatinga'!L20+'225- União de Bairros'!L20</f>
        <v>912.61</v>
      </c>
      <c r="M20" s="6">
        <f>'003-Ambulatório'!M20+'004-Laboratório'!M20+'190-Distrito Sudoeste'!M20+'192-Centro Esp.Odont.-CEO'!M20+'195-Visa Sudoeste'!M20+'196-Caps David Capistrano'!M20+'197-Botica'!M20+'198-CS Santo antonio'!M20+'199-CS Vila União CAIC'!M20+'200-Tear das artes'!M20+'201-Caps Aeroporto-NovoTempo'!M20+'203-CS Santa Lúcia'!M20+'205-DIC I'!M20+'206-DIC III'!M20+'208-CS Vista Alegre'!M20+'209-Cs Tancredo-c. eliseos'!M20+'212-CS Capivari'!M20+'213-CS Aeroporto'!M20+'216-193- Ouro Verde'!M20+'217-CS São Cristovão'!M20+'218-CS Itatinga'!M20+'225- União de Bairros'!M20</f>
        <v>1465.6399999999999</v>
      </c>
      <c r="N20" s="6">
        <f>'003-Ambulatório'!N20+'004-Laboratório'!N20+'190-Distrito Sudoeste'!N20+'192-Centro Esp.Odont.-CEO'!N20+'195-Visa Sudoeste'!N20+'196-Caps David Capistrano'!N20+'197-Botica'!N20+'198-CS Santo antonio'!N20+'199-CS Vila União CAIC'!N20+'200-Tear das artes'!N20+'201-Caps Aeroporto-NovoTempo'!N20+'203-CS Santa Lúcia'!N20+'205-DIC I'!N20+'206-DIC III'!N20+'208-CS Vista Alegre'!N20+'209-Cs Tancredo-c. eliseos'!N20+'212-CS Capivari'!N20+'213-CS Aeroporto'!N20+'216-193- Ouro Verde'!N20+'217-CS São Cristovão'!N20+'218-CS Itatinga'!N20+'225- União de Bairros'!N20</f>
        <v>265.46</v>
      </c>
    </row>
    <row r="21" spans="2:15" ht="12.75">
      <c r="B21" s="5" t="s">
        <v>14</v>
      </c>
      <c r="C21" s="6">
        <f>'003-Ambulatório'!C21+'004-Laboratório'!C21+'190-Distrito Sudoeste'!C21+'192-Centro Esp.Odont.-CEO'!C21+'195-Visa Sudoeste'!C21+'196-Caps David Capistrano'!C21+'197-Botica'!C21+'198-CS Santo antonio'!C21+'199-CS Vila União CAIC'!C21+'200-Tear das artes'!C21+'201-Caps Aeroporto-NovoTempo'!C21+'203-CS Santa Lúcia'!C21+'205-DIC I'!C21+'206-DIC III'!C21+'208-CS Vista Alegre'!C21+'209-Cs Tancredo-c. eliseos'!C21+'212-CS Capivari'!C21+'213-CS Aeroporto'!C21+'216-193- Ouro Verde'!C21+'217-CS São Cristovão'!C21+'218-CS Itatinga'!C21+'225- União de Bairros'!C21</f>
        <v>42685.93</v>
      </c>
      <c r="D21" s="6">
        <f>'003-Ambulatório'!D21+'004-Laboratório'!D21+'190-Distrito Sudoeste'!D21+'192-Centro Esp.Odont.-CEO'!D21+'195-Visa Sudoeste'!D21+'196-Caps David Capistrano'!D21+'197-Botica'!D21+'198-CS Santo antonio'!D21+'199-CS Vila União CAIC'!D21+'200-Tear das artes'!D21+'201-Caps Aeroporto-NovoTempo'!D21+'203-CS Santa Lúcia'!D21+'205-DIC I'!D21+'206-DIC III'!D21+'208-CS Vista Alegre'!D21+'209-Cs Tancredo-c. eliseos'!D21+'212-CS Capivari'!D21+'213-CS Aeroporto'!D21+'216-193- Ouro Verde'!D21+'217-CS São Cristovão'!D21+'218-CS Itatinga'!D21+'225- União de Bairros'!D21</f>
        <v>20182.28</v>
      </c>
      <c r="E21" s="6">
        <f>'003-Ambulatório'!E21+'004-Laboratório'!E21+'190-Distrito Sudoeste'!E21+'192-Centro Esp.Odont.-CEO'!E21+'195-Visa Sudoeste'!E21+'196-Caps David Capistrano'!E21+'197-Botica'!E21+'198-CS Santo antonio'!E21+'199-CS Vila União CAIC'!E21+'200-Tear das artes'!E21+'201-Caps Aeroporto-NovoTempo'!E21+'203-CS Santa Lúcia'!E21+'205-DIC I'!E21+'206-DIC III'!E21+'208-CS Vista Alegre'!E21+'209-Cs Tancredo-c. eliseos'!E21+'212-CS Capivari'!E21+'213-CS Aeroporto'!E21+'216-193- Ouro Verde'!E21+'217-CS São Cristovão'!E21+'218-CS Itatinga'!E21+'225- União de Bairros'!E21</f>
        <v>38302.47000000001</v>
      </c>
      <c r="F21" s="6">
        <f>'003-Ambulatório'!F21+'004-Laboratório'!F21+'190-Distrito Sudoeste'!F21+'192-Centro Esp.Odont.-CEO'!F21+'195-Visa Sudoeste'!F21+'196-Caps David Capistrano'!F21+'197-Botica'!F21+'198-CS Santo antonio'!F21+'199-CS Vila União CAIC'!F21+'200-Tear das artes'!F21+'201-Caps Aeroporto-NovoTempo'!F21+'203-CS Santa Lúcia'!F21+'205-DIC I'!F21+'206-DIC III'!F21+'208-CS Vista Alegre'!F21+'209-Cs Tancredo-c. eliseos'!F21+'212-CS Capivari'!F21+'213-CS Aeroporto'!F21+'216-193- Ouro Verde'!F21+'217-CS São Cristovão'!F21+'218-CS Itatinga'!F21+'225- União de Bairros'!F21</f>
        <v>47584.98</v>
      </c>
      <c r="G21" s="6">
        <f>'003-Ambulatório'!G21+'004-Laboratório'!G21+'190-Distrito Sudoeste'!G21+'192-Centro Esp.Odont.-CEO'!G21+'195-Visa Sudoeste'!G21+'196-Caps David Capistrano'!G21+'197-Botica'!G21+'198-CS Santo antonio'!G21+'199-CS Vila União CAIC'!G21+'200-Tear das artes'!G21+'201-Caps Aeroporto-NovoTempo'!G21+'203-CS Santa Lúcia'!G21+'205-DIC I'!G21+'206-DIC III'!G21+'208-CS Vista Alegre'!G21+'209-Cs Tancredo-c. eliseos'!G21+'212-CS Capivari'!G21+'213-CS Aeroporto'!G21+'216-193- Ouro Verde'!G21+'217-CS São Cristovão'!G21+'218-CS Itatinga'!G21+'225- União de Bairros'!G21</f>
        <v>35550.36</v>
      </c>
      <c r="H21" s="6">
        <f>'003-Ambulatório'!H21+'004-Laboratório'!H21+'190-Distrito Sudoeste'!H21+'192-Centro Esp.Odont.-CEO'!H21+'195-Visa Sudoeste'!H21+'196-Caps David Capistrano'!H21+'197-Botica'!H21+'198-CS Santo antonio'!H21+'199-CS Vila União CAIC'!H21+'200-Tear das artes'!H21+'201-Caps Aeroporto-NovoTempo'!H21+'203-CS Santa Lúcia'!H21+'205-DIC I'!H21+'206-DIC III'!H21+'208-CS Vista Alegre'!H21+'209-Cs Tancredo-c. eliseos'!H21+'212-CS Capivari'!H21+'213-CS Aeroporto'!H21+'216-193- Ouro Verde'!H21+'217-CS São Cristovão'!H21+'218-CS Itatinga'!H21+'225- União de Bairros'!H21</f>
        <v>23438.05</v>
      </c>
      <c r="I21" s="6">
        <f>'003-Ambulatório'!I21+'004-Laboratório'!I21+'190-Distrito Sudoeste'!I21+'192-Centro Esp.Odont.-CEO'!I21+'195-Visa Sudoeste'!I21+'196-Caps David Capistrano'!I21+'197-Botica'!I21+'198-CS Santo antonio'!I21+'199-CS Vila União CAIC'!I21+'200-Tear das artes'!I21+'201-Caps Aeroporto-NovoTempo'!I21+'203-CS Santa Lúcia'!I21+'205-DIC I'!I21+'206-DIC III'!I21+'208-CS Vista Alegre'!I21+'209-Cs Tancredo-c. eliseos'!I21+'212-CS Capivari'!I21+'213-CS Aeroporto'!I21+'216-193- Ouro Verde'!I21+'217-CS São Cristovão'!I21+'218-CS Itatinga'!I21+'225- União de Bairros'!I21</f>
        <v>13335.270000000004</v>
      </c>
      <c r="J21" s="6">
        <f>'003-Ambulatório'!J21+'004-Laboratório'!J21+'190-Distrito Sudoeste'!J21+'192-Centro Esp.Odont.-CEO'!J21+'195-Visa Sudoeste'!J21+'196-Caps David Capistrano'!J21+'197-Botica'!J21+'198-CS Santo antonio'!J21+'199-CS Vila União CAIC'!J21+'200-Tear das artes'!J21+'201-Caps Aeroporto-NovoTempo'!J21+'203-CS Santa Lúcia'!J21+'205-DIC I'!J21+'206-DIC III'!J21+'208-CS Vista Alegre'!J21+'209-Cs Tancredo-c. eliseos'!J21+'212-CS Capivari'!J21+'213-CS Aeroporto'!J21+'216-193- Ouro Verde'!J21+'217-CS São Cristovão'!J21+'218-CS Itatinga'!J21+'225- União de Bairros'!J21</f>
        <v>114358.85999999999</v>
      </c>
      <c r="K21" s="6">
        <f>'003-Ambulatório'!K21+'004-Laboratório'!K21+'190-Distrito Sudoeste'!K21+'192-Centro Esp.Odont.-CEO'!K21+'195-Visa Sudoeste'!K21+'196-Caps David Capistrano'!K21+'197-Botica'!K21+'198-CS Santo antonio'!K21+'199-CS Vila União CAIC'!K21+'200-Tear das artes'!K21+'201-Caps Aeroporto-NovoTempo'!K21+'203-CS Santa Lúcia'!K21+'205-DIC I'!K21+'206-DIC III'!K21+'208-CS Vista Alegre'!K21+'209-Cs Tancredo-c. eliseos'!K21+'212-CS Capivari'!K21+'213-CS Aeroporto'!K21+'216-193- Ouro Verde'!K21+'217-CS São Cristovão'!K21+'218-CS Itatinga'!K21+'225- União de Bairros'!K21</f>
        <v>13078.350000000002</v>
      </c>
      <c r="L21" s="6">
        <f>'003-Ambulatório'!L21+'004-Laboratório'!L21+'190-Distrito Sudoeste'!L21+'192-Centro Esp.Odont.-CEO'!L21+'195-Visa Sudoeste'!L21+'196-Caps David Capistrano'!L21+'197-Botica'!L21+'198-CS Santo antonio'!L21+'199-CS Vila União CAIC'!L21+'200-Tear das artes'!L21+'201-Caps Aeroporto-NovoTempo'!L21+'203-CS Santa Lúcia'!L21+'205-DIC I'!L21+'206-DIC III'!L21+'208-CS Vista Alegre'!L21+'209-Cs Tancredo-c. eliseos'!L21+'212-CS Capivari'!L21+'213-CS Aeroporto'!L21+'216-193- Ouro Verde'!L21+'217-CS São Cristovão'!L21+'218-CS Itatinga'!L21+'225- União de Bairros'!L21</f>
        <v>21799.64</v>
      </c>
      <c r="M21" s="6">
        <f>'003-Ambulatório'!M21+'004-Laboratório'!M21+'190-Distrito Sudoeste'!M21+'192-Centro Esp.Odont.-CEO'!M21+'195-Visa Sudoeste'!M21+'196-Caps David Capistrano'!M21+'197-Botica'!M21+'198-CS Santo antonio'!M21+'199-CS Vila União CAIC'!M21+'200-Tear das artes'!M21+'201-Caps Aeroporto-NovoTempo'!M21+'203-CS Santa Lúcia'!M21+'205-DIC I'!M21+'206-DIC III'!M21+'208-CS Vista Alegre'!M21+'209-Cs Tancredo-c. eliseos'!M21+'212-CS Capivari'!M21+'213-CS Aeroporto'!M21+'216-193- Ouro Verde'!M21+'217-CS São Cristovão'!M21+'218-CS Itatinga'!M21+'225- União de Bairros'!M21</f>
        <v>50624.96000000001</v>
      </c>
      <c r="N21" s="6">
        <f>'003-Ambulatório'!N21+'004-Laboratório'!N21+'190-Distrito Sudoeste'!N21+'192-Centro Esp.Odont.-CEO'!N21+'195-Visa Sudoeste'!N21+'196-Caps David Capistrano'!N21+'197-Botica'!N21+'198-CS Santo antonio'!N21+'199-CS Vila União CAIC'!N21+'200-Tear das artes'!N21+'201-Caps Aeroporto-NovoTempo'!N21+'203-CS Santa Lúcia'!N21+'205-DIC I'!N21+'206-DIC III'!N21+'208-CS Vista Alegre'!N21+'209-Cs Tancredo-c. eliseos'!N21+'212-CS Capivari'!N21+'213-CS Aeroporto'!N21+'216-193- Ouro Verde'!N21+'217-CS São Cristovão'!N21+'218-CS Itatinga'!N21+'225- União de Bairros'!N21</f>
        <v>16030.75</v>
      </c>
      <c r="O21" s="16">
        <f>SUM(C21:N21)</f>
        <v>436971.9</v>
      </c>
    </row>
    <row r="22" spans="2:14" ht="12.75">
      <c r="B22" s="5" t="s">
        <v>15</v>
      </c>
      <c r="C22" s="6">
        <f>'003-Ambulatório'!C22+'004-Laboratório'!C22+'190-Distrito Sudoeste'!C22+'192-Centro Esp.Odont.-CEO'!C22+'195-Visa Sudoeste'!C22+'196-Caps David Capistrano'!C22+'197-Botica'!C22+'198-CS Santo antonio'!C22+'199-CS Vila União CAIC'!C22+'200-Tear das artes'!C22+'201-Caps Aeroporto-NovoTempo'!C22+'203-CS Santa Lúcia'!C22+'205-DIC I'!C22+'206-DIC III'!C22+'208-CS Vista Alegre'!C22+'209-Cs Tancredo-c. eliseos'!C22+'212-CS Capivari'!C22+'213-CS Aeroporto'!C22+'216-193- Ouro Verde'!C22+'217-CS São Cristovão'!C22+'218-CS Itatinga'!C22+'225- União de Bairros'!C22</f>
        <v>228.73000000000002</v>
      </c>
      <c r="D22" s="6">
        <f>'003-Ambulatório'!D22+'004-Laboratório'!D22+'190-Distrito Sudoeste'!D22+'192-Centro Esp.Odont.-CEO'!D22+'195-Visa Sudoeste'!D22+'196-Caps David Capistrano'!D22+'197-Botica'!D22+'198-CS Santo antonio'!D22+'199-CS Vila União CAIC'!D22+'200-Tear das artes'!D22+'201-Caps Aeroporto-NovoTempo'!D22+'203-CS Santa Lúcia'!D22+'205-DIC I'!D22+'206-DIC III'!D22+'208-CS Vista Alegre'!D22+'209-Cs Tancredo-c. eliseos'!D22+'212-CS Capivari'!D22+'213-CS Aeroporto'!D22+'216-193- Ouro Verde'!D22+'217-CS São Cristovão'!D22+'218-CS Itatinga'!D22+'225- União de Bairros'!D22</f>
        <v>111</v>
      </c>
      <c r="E22" s="6">
        <f>'003-Ambulatório'!E22+'004-Laboratório'!E22+'190-Distrito Sudoeste'!E22+'192-Centro Esp.Odont.-CEO'!E22+'195-Visa Sudoeste'!E22+'196-Caps David Capistrano'!E22+'197-Botica'!E22+'198-CS Santo antonio'!E22+'199-CS Vila União CAIC'!E22+'200-Tear das artes'!E22+'201-Caps Aeroporto-NovoTempo'!E22+'203-CS Santa Lúcia'!E22+'205-DIC I'!E22+'206-DIC III'!E22+'208-CS Vista Alegre'!E22+'209-Cs Tancredo-c. eliseos'!E22+'212-CS Capivari'!E22+'213-CS Aeroporto'!E22+'216-193- Ouro Verde'!E22+'217-CS São Cristovão'!E22+'218-CS Itatinga'!E22+'225- União de Bairros'!E22</f>
        <v>0</v>
      </c>
      <c r="F22" s="6">
        <f>'003-Ambulatório'!F22+'004-Laboratório'!F22+'190-Distrito Sudoeste'!F22+'192-Centro Esp.Odont.-CEO'!F22+'195-Visa Sudoeste'!F22+'196-Caps David Capistrano'!F22+'197-Botica'!F22+'198-CS Santo antonio'!F22+'199-CS Vila União CAIC'!F22+'200-Tear das artes'!F22+'201-Caps Aeroporto-NovoTempo'!F22+'203-CS Santa Lúcia'!F22+'205-DIC I'!F22+'206-DIC III'!F22+'208-CS Vista Alegre'!F22+'209-Cs Tancredo-c. eliseos'!F22+'212-CS Capivari'!F22+'213-CS Aeroporto'!F22+'216-193- Ouro Verde'!F22+'217-CS São Cristovão'!F22+'218-CS Itatinga'!F22+'225- União de Bairros'!F22</f>
        <v>32.76</v>
      </c>
      <c r="G22" s="6">
        <f>'003-Ambulatório'!G22+'004-Laboratório'!G22+'190-Distrito Sudoeste'!G22+'192-Centro Esp.Odont.-CEO'!G22+'195-Visa Sudoeste'!G22+'196-Caps David Capistrano'!G22+'197-Botica'!G22+'198-CS Santo antonio'!G22+'199-CS Vila União CAIC'!G22+'200-Tear das artes'!G22+'201-Caps Aeroporto-NovoTempo'!G22+'203-CS Santa Lúcia'!G22+'205-DIC I'!G22+'206-DIC III'!G22+'208-CS Vista Alegre'!G22+'209-Cs Tancredo-c. eliseos'!G22+'212-CS Capivari'!G22+'213-CS Aeroporto'!G22+'216-193- Ouro Verde'!G22+'217-CS São Cristovão'!G22+'218-CS Itatinga'!G22+'225- União de Bairros'!G22</f>
        <v>0</v>
      </c>
      <c r="H22" s="6">
        <f>'003-Ambulatório'!H22+'004-Laboratório'!H22+'190-Distrito Sudoeste'!H22+'192-Centro Esp.Odont.-CEO'!H22+'195-Visa Sudoeste'!H22+'196-Caps David Capistrano'!H22+'197-Botica'!H22+'198-CS Santo antonio'!H22+'199-CS Vila União CAIC'!H22+'200-Tear das artes'!H22+'201-Caps Aeroporto-NovoTempo'!H22+'203-CS Santa Lúcia'!H22+'205-DIC I'!H22+'206-DIC III'!H22+'208-CS Vista Alegre'!H22+'209-Cs Tancredo-c. eliseos'!H22+'212-CS Capivari'!H22+'213-CS Aeroporto'!H22+'216-193- Ouro Verde'!H22+'217-CS São Cristovão'!H22+'218-CS Itatinga'!H22+'225- União de Bairros'!H22</f>
        <v>206.60000000000002</v>
      </c>
      <c r="I22" s="6">
        <f>'003-Ambulatório'!I22+'004-Laboratório'!I22+'190-Distrito Sudoeste'!I22+'192-Centro Esp.Odont.-CEO'!I22+'195-Visa Sudoeste'!I22+'196-Caps David Capistrano'!I22+'197-Botica'!I22+'198-CS Santo antonio'!I22+'199-CS Vila União CAIC'!I22+'200-Tear das artes'!I22+'201-Caps Aeroporto-NovoTempo'!I22+'203-CS Santa Lúcia'!I22+'205-DIC I'!I22+'206-DIC III'!I22+'208-CS Vista Alegre'!I22+'209-Cs Tancredo-c. eliseos'!I22+'212-CS Capivari'!I22+'213-CS Aeroporto'!I22+'216-193- Ouro Verde'!I22+'217-CS São Cristovão'!I22+'218-CS Itatinga'!I22+'225- União de Bairros'!I22</f>
        <v>24.5</v>
      </c>
      <c r="J22" s="6">
        <f>'003-Ambulatório'!J22+'004-Laboratório'!J22+'190-Distrito Sudoeste'!J22+'192-Centro Esp.Odont.-CEO'!J22+'195-Visa Sudoeste'!J22+'196-Caps David Capistrano'!J22+'197-Botica'!J22+'198-CS Santo antonio'!J22+'199-CS Vila União CAIC'!J22+'200-Tear das artes'!J22+'201-Caps Aeroporto-NovoTempo'!J22+'203-CS Santa Lúcia'!J22+'205-DIC I'!J22+'206-DIC III'!J22+'208-CS Vista Alegre'!J22+'209-Cs Tancredo-c. eliseos'!J22+'212-CS Capivari'!J22+'213-CS Aeroporto'!J22+'216-193- Ouro Verde'!J22+'217-CS São Cristovão'!J22+'218-CS Itatinga'!J22+'225- União de Bairros'!J22</f>
        <v>0</v>
      </c>
      <c r="K22" s="6">
        <f>'003-Ambulatório'!K22+'004-Laboratório'!K22+'190-Distrito Sudoeste'!K22+'192-Centro Esp.Odont.-CEO'!K22+'195-Visa Sudoeste'!K22+'196-Caps David Capistrano'!K22+'197-Botica'!K22+'198-CS Santo antonio'!K22+'199-CS Vila União CAIC'!K22+'200-Tear das artes'!K22+'201-Caps Aeroporto-NovoTempo'!K22+'203-CS Santa Lúcia'!K22+'205-DIC I'!K22+'206-DIC III'!K22+'208-CS Vista Alegre'!K22+'209-Cs Tancredo-c. eliseos'!K22+'212-CS Capivari'!K22+'213-CS Aeroporto'!K22+'216-193- Ouro Verde'!K22+'217-CS São Cristovão'!K22+'218-CS Itatinga'!K22+'225- União de Bairros'!K22</f>
        <v>121.82000000000001</v>
      </c>
      <c r="L22" s="6">
        <f>'003-Ambulatório'!L22+'004-Laboratório'!L22+'190-Distrito Sudoeste'!L22+'192-Centro Esp.Odont.-CEO'!L22+'195-Visa Sudoeste'!L22+'196-Caps David Capistrano'!L22+'197-Botica'!L22+'198-CS Santo antonio'!L22+'199-CS Vila União CAIC'!L22+'200-Tear das artes'!L22+'201-Caps Aeroporto-NovoTempo'!L22+'203-CS Santa Lúcia'!L22+'205-DIC I'!L22+'206-DIC III'!L22+'208-CS Vista Alegre'!L22+'209-Cs Tancredo-c. eliseos'!L22+'212-CS Capivari'!L22+'213-CS Aeroporto'!L22+'216-193- Ouro Verde'!L22+'217-CS São Cristovão'!L22+'218-CS Itatinga'!L22+'225- União de Bairros'!L22</f>
        <v>25.93</v>
      </c>
      <c r="M22" s="6">
        <f>'003-Ambulatório'!M22+'004-Laboratório'!M22+'190-Distrito Sudoeste'!M22+'192-Centro Esp.Odont.-CEO'!M22+'195-Visa Sudoeste'!M22+'196-Caps David Capistrano'!M22+'197-Botica'!M22+'198-CS Santo antonio'!M22+'199-CS Vila União CAIC'!M22+'200-Tear das artes'!M22+'201-Caps Aeroporto-NovoTempo'!M22+'203-CS Santa Lúcia'!M22+'205-DIC I'!M22+'206-DIC III'!M22+'208-CS Vista Alegre'!M22+'209-Cs Tancredo-c. eliseos'!M22+'212-CS Capivari'!M22+'213-CS Aeroporto'!M22+'216-193- Ouro Verde'!M22+'217-CS São Cristovão'!M22+'218-CS Itatinga'!M22+'225- União de Bairros'!M22</f>
        <v>0</v>
      </c>
      <c r="N22" s="6">
        <f>'003-Ambulatório'!N22+'004-Laboratório'!N22+'190-Distrito Sudoeste'!N22+'192-Centro Esp.Odont.-CEO'!N22+'195-Visa Sudoeste'!N22+'196-Caps David Capistrano'!N22+'197-Botica'!N22+'198-CS Santo antonio'!N22+'199-CS Vila União CAIC'!N22+'200-Tear das artes'!N22+'201-Caps Aeroporto-NovoTempo'!N22+'203-CS Santa Lúcia'!N22+'205-DIC I'!N22+'206-DIC III'!N22+'208-CS Vista Alegre'!N22+'209-Cs Tancredo-c. eliseos'!N22+'212-CS Capivari'!N22+'213-CS Aeroporto'!N22+'216-193- Ouro Verde'!N22+'217-CS São Cristovão'!N22+'218-CS Itatinga'!N22+'225- União de Bairros'!N22</f>
        <v>0</v>
      </c>
    </row>
    <row r="23" spans="2:14" ht="12.75">
      <c r="B23" s="5" t="s">
        <v>16</v>
      </c>
      <c r="C23" s="6">
        <f>'003-Ambulatório'!C23+'004-Laboratório'!C23+'190-Distrito Sudoeste'!C23+'192-Centro Esp.Odont.-CEO'!C23+'195-Visa Sudoeste'!C23+'196-Caps David Capistrano'!C23+'197-Botica'!C23+'198-CS Santo antonio'!C23+'199-CS Vila União CAIC'!C23+'200-Tear das artes'!C23+'201-Caps Aeroporto-NovoTempo'!C23+'203-CS Santa Lúcia'!C23+'205-DIC I'!C23+'206-DIC III'!C23+'208-CS Vista Alegre'!C23+'209-Cs Tancredo-c. eliseos'!C23+'212-CS Capivari'!C23+'213-CS Aeroporto'!C23+'216-193- Ouro Verde'!C23+'217-CS São Cristovão'!C23+'218-CS Itatinga'!C23+'225- União de Bairros'!C23</f>
        <v>0</v>
      </c>
      <c r="D23" s="6">
        <f>'003-Ambulatório'!D23+'004-Laboratório'!D23+'190-Distrito Sudoeste'!D23+'192-Centro Esp.Odont.-CEO'!D23+'195-Visa Sudoeste'!D23+'196-Caps David Capistrano'!D23+'197-Botica'!D23+'198-CS Santo antonio'!D23+'199-CS Vila União CAIC'!D23+'200-Tear das artes'!D23+'201-Caps Aeroporto-NovoTempo'!D23+'203-CS Santa Lúcia'!D23+'205-DIC I'!D23+'206-DIC III'!D23+'208-CS Vista Alegre'!D23+'209-Cs Tancredo-c. eliseos'!D23+'212-CS Capivari'!D23+'213-CS Aeroporto'!D23+'216-193- Ouro Verde'!D23+'217-CS São Cristovão'!D23+'218-CS Itatinga'!D23+'225- União de Bairros'!D23</f>
        <v>0</v>
      </c>
      <c r="E23" s="6">
        <f>'003-Ambulatório'!E23+'004-Laboratório'!E23+'190-Distrito Sudoeste'!E23+'192-Centro Esp.Odont.-CEO'!E23+'195-Visa Sudoeste'!E23+'196-Caps David Capistrano'!E23+'197-Botica'!E23+'198-CS Santo antonio'!E23+'199-CS Vila União CAIC'!E23+'200-Tear das artes'!E23+'201-Caps Aeroporto-NovoTempo'!E23+'203-CS Santa Lúcia'!E23+'205-DIC I'!E23+'206-DIC III'!E23+'208-CS Vista Alegre'!E23+'209-Cs Tancredo-c. eliseos'!E23+'212-CS Capivari'!E23+'213-CS Aeroporto'!E23+'216-193- Ouro Verde'!E23+'217-CS São Cristovão'!E23+'218-CS Itatinga'!E23+'225- União de Bairros'!E23</f>
        <v>0</v>
      </c>
      <c r="F23" s="6">
        <f>'003-Ambulatório'!F23+'004-Laboratório'!F23+'190-Distrito Sudoeste'!F23+'192-Centro Esp.Odont.-CEO'!F23+'195-Visa Sudoeste'!F23+'196-Caps David Capistrano'!F23+'197-Botica'!F23+'198-CS Santo antonio'!F23+'199-CS Vila União CAIC'!F23+'200-Tear das artes'!F23+'201-Caps Aeroporto-NovoTempo'!F23+'203-CS Santa Lúcia'!F23+'205-DIC I'!F23+'206-DIC III'!F23+'208-CS Vista Alegre'!F23+'209-Cs Tancredo-c. eliseos'!F23+'212-CS Capivari'!F23+'213-CS Aeroporto'!F23+'216-193- Ouro Verde'!F23+'217-CS São Cristovão'!F23+'218-CS Itatinga'!F23+'225- União de Bairros'!F23</f>
        <v>0</v>
      </c>
      <c r="G23" s="6">
        <f>'003-Ambulatório'!G23+'004-Laboratório'!G23+'190-Distrito Sudoeste'!G23+'192-Centro Esp.Odont.-CEO'!G23+'195-Visa Sudoeste'!G23+'196-Caps David Capistrano'!G23+'197-Botica'!G23+'198-CS Santo antonio'!G23+'199-CS Vila União CAIC'!G23+'200-Tear das artes'!G23+'201-Caps Aeroporto-NovoTempo'!G23+'203-CS Santa Lúcia'!G23+'205-DIC I'!G23+'206-DIC III'!G23+'208-CS Vista Alegre'!G23+'209-Cs Tancredo-c. eliseos'!G23+'212-CS Capivari'!G23+'213-CS Aeroporto'!G23+'216-193- Ouro Verde'!G23+'217-CS São Cristovão'!G23+'218-CS Itatinga'!G23+'225- União de Bairros'!G23</f>
        <v>0</v>
      </c>
      <c r="H23" s="6">
        <f>'003-Ambulatório'!H23+'004-Laboratório'!H23+'190-Distrito Sudoeste'!H23+'192-Centro Esp.Odont.-CEO'!H23+'195-Visa Sudoeste'!H23+'196-Caps David Capistrano'!H23+'197-Botica'!H23+'198-CS Santo antonio'!H23+'199-CS Vila União CAIC'!H23+'200-Tear das artes'!H23+'201-Caps Aeroporto-NovoTempo'!H23+'203-CS Santa Lúcia'!H23+'205-DIC I'!H23+'206-DIC III'!H23+'208-CS Vista Alegre'!H23+'209-Cs Tancredo-c. eliseos'!H23+'212-CS Capivari'!H23+'213-CS Aeroporto'!H23+'216-193- Ouro Verde'!H23+'217-CS São Cristovão'!H23+'218-CS Itatinga'!H23+'225- União de Bairros'!H23</f>
        <v>0</v>
      </c>
      <c r="I23" s="6">
        <f>'003-Ambulatório'!I23+'004-Laboratório'!I23+'190-Distrito Sudoeste'!I23+'192-Centro Esp.Odont.-CEO'!I23+'195-Visa Sudoeste'!I23+'196-Caps David Capistrano'!I23+'197-Botica'!I23+'198-CS Santo antonio'!I23+'199-CS Vila União CAIC'!I23+'200-Tear das artes'!I23+'201-Caps Aeroporto-NovoTempo'!I23+'203-CS Santa Lúcia'!I23+'205-DIC I'!I23+'206-DIC III'!I23+'208-CS Vista Alegre'!I23+'209-Cs Tancredo-c. eliseos'!I23+'212-CS Capivari'!I23+'213-CS Aeroporto'!I23+'216-193- Ouro Verde'!I23+'217-CS São Cristovão'!I23+'218-CS Itatinga'!I23+'225- União de Bairros'!I23</f>
        <v>0</v>
      </c>
      <c r="J23" s="6">
        <f>'003-Ambulatório'!J23+'004-Laboratório'!J23+'190-Distrito Sudoeste'!J23+'192-Centro Esp.Odont.-CEO'!J23+'195-Visa Sudoeste'!J23+'196-Caps David Capistrano'!J23+'197-Botica'!J23+'198-CS Santo antonio'!J23+'199-CS Vila União CAIC'!J23+'200-Tear das artes'!J23+'201-Caps Aeroporto-NovoTempo'!J23+'203-CS Santa Lúcia'!J23+'205-DIC I'!J23+'206-DIC III'!J23+'208-CS Vista Alegre'!J23+'209-Cs Tancredo-c. eliseos'!J23+'212-CS Capivari'!J23+'213-CS Aeroporto'!J23+'216-193- Ouro Verde'!J23+'217-CS São Cristovão'!J23+'218-CS Itatinga'!J23+'225- União de Bairros'!J23</f>
        <v>0</v>
      </c>
      <c r="K23" s="6">
        <f>'003-Ambulatório'!K23+'004-Laboratório'!K23+'190-Distrito Sudoeste'!K23+'192-Centro Esp.Odont.-CEO'!K23+'195-Visa Sudoeste'!K23+'196-Caps David Capistrano'!K23+'197-Botica'!K23+'198-CS Santo antonio'!K23+'199-CS Vila União CAIC'!K23+'200-Tear das artes'!K23+'201-Caps Aeroporto-NovoTempo'!K23+'203-CS Santa Lúcia'!K23+'205-DIC I'!K23+'206-DIC III'!K23+'208-CS Vista Alegre'!K23+'209-Cs Tancredo-c. eliseos'!K23+'212-CS Capivari'!K23+'213-CS Aeroporto'!K23+'216-193- Ouro Verde'!K23+'217-CS São Cristovão'!K23+'218-CS Itatinga'!K23+'225- União de Bairros'!K23</f>
        <v>0</v>
      </c>
      <c r="L23" s="6">
        <f>'003-Ambulatório'!L23+'004-Laboratório'!L23+'190-Distrito Sudoeste'!L23+'192-Centro Esp.Odont.-CEO'!L23+'195-Visa Sudoeste'!L23+'196-Caps David Capistrano'!L23+'197-Botica'!L23+'198-CS Santo antonio'!L23+'199-CS Vila União CAIC'!L23+'200-Tear das artes'!L23+'201-Caps Aeroporto-NovoTempo'!L23+'203-CS Santa Lúcia'!L23+'205-DIC I'!L23+'206-DIC III'!L23+'208-CS Vista Alegre'!L23+'209-Cs Tancredo-c. eliseos'!L23+'212-CS Capivari'!L23+'213-CS Aeroporto'!L23+'216-193- Ouro Verde'!L23+'217-CS São Cristovão'!L23+'218-CS Itatinga'!L23+'225- União de Bairros'!L23</f>
        <v>0</v>
      </c>
      <c r="M23" s="6">
        <f>'003-Ambulatório'!M23+'004-Laboratório'!M23+'190-Distrito Sudoeste'!M23+'192-Centro Esp.Odont.-CEO'!M23+'195-Visa Sudoeste'!M23+'196-Caps David Capistrano'!M23+'197-Botica'!M23+'198-CS Santo antonio'!M23+'199-CS Vila União CAIC'!M23+'200-Tear das artes'!M23+'201-Caps Aeroporto-NovoTempo'!M23+'203-CS Santa Lúcia'!M23+'205-DIC I'!M23+'206-DIC III'!M23+'208-CS Vista Alegre'!M23+'209-Cs Tancredo-c. eliseos'!M23+'212-CS Capivari'!M23+'213-CS Aeroporto'!M23+'216-193- Ouro Verde'!M23+'217-CS São Cristovão'!M23+'218-CS Itatinga'!M23+'225- União de Bairros'!M23</f>
        <v>0</v>
      </c>
      <c r="N23" s="6">
        <f>'003-Ambulatório'!N23+'004-Laboratório'!N23+'190-Distrito Sudoeste'!N23+'192-Centro Esp.Odont.-CEO'!N23+'195-Visa Sudoeste'!N23+'196-Caps David Capistrano'!N23+'197-Botica'!N23+'198-CS Santo antonio'!N23+'199-CS Vila União CAIC'!N23+'200-Tear das artes'!N23+'201-Caps Aeroporto-NovoTempo'!N23+'203-CS Santa Lúcia'!N23+'205-DIC I'!N23+'206-DIC III'!N23+'208-CS Vista Alegre'!N23+'209-Cs Tancredo-c. eliseos'!N23+'212-CS Capivari'!N23+'213-CS Aeroporto'!N23+'216-193- Ouro Verde'!N23+'217-CS São Cristovão'!N23+'218-CS Itatinga'!N23+'225- União de Bairros'!N23</f>
        <v>0</v>
      </c>
    </row>
    <row r="24" spans="2:14" ht="12.75">
      <c r="B24" s="5" t="s">
        <v>17</v>
      </c>
      <c r="C24" s="6">
        <f>'003-Ambulatório'!C24+'004-Laboratório'!C24+'190-Distrito Sudoeste'!C24+'192-Centro Esp.Odont.-CEO'!C24+'195-Visa Sudoeste'!C24+'196-Caps David Capistrano'!C24+'197-Botica'!C24+'198-CS Santo antonio'!C24+'199-CS Vila União CAIC'!C24+'200-Tear das artes'!C24+'201-Caps Aeroporto-NovoTempo'!C24+'203-CS Santa Lúcia'!C24+'205-DIC I'!C24+'206-DIC III'!C24+'208-CS Vista Alegre'!C24+'209-Cs Tancredo-c. eliseos'!C24+'212-CS Capivari'!C24+'213-CS Aeroporto'!C24+'216-193- Ouro Verde'!C24+'217-CS São Cristovão'!C24+'218-CS Itatinga'!C24+'225- União de Bairros'!C24</f>
        <v>0</v>
      </c>
      <c r="D24" s="6">
        <f>'003-Ambulatório'!D24+'004-Laboratório'!D24+'190-Distrito Sudoeste'!D24+'192-Centro Esp.Odont.-CEO'!D24+'195-Visa Sudoeste'!D24+'196-Caps David Capistrano'!D24+'197-Botica'!D24+'198-CS Santo antonio'!D24+'199-CS Vila União CAIC'!D24+'200-Tear das artes'!D24+'201-Caps Aeroporto-NovoTempo'!D24+'203-CS Santa Lúcia'!D24+'205-DIC I'!D24+'206-DIC III'!D24+'208-CS Vista Alegre'!D24+'209-Cs Tancredo-c. eliseos'!D24+'212-CS Capivari'!D24+'213-CS Aeroporto'!D24+'216-193- Ouro Verde'!D24+'217-CS São Cristovão'!D24+'218-CS Itatinga'!D24+'225- União de Bairros'!D24</f>
        <v>0</v>
      </c>
      <c r="E24" s="6">
        <f>'003-Ambulatório'!E24+'004-Laboratório'!E24+'190-Distrito Sudoeste'!E24+'192-Centro Esp.Odont.-CEO'!E24+'195-Visa Sudoeste'!E24+'196-Caps David Capistrano'!E24+'197-Botica'!E24+'198-CS Santo antonio'!E24+'199-CS Vila União CAIC'!E24+'200-Tear das artes'!E24+'201-Caps Aeroporto-NovoTempo'!E24+'203-CS Santa Lúcia'!E24+'205-DIC I'!E24+'206-DIC III'!E24+'208-CS Vista Alegre'!E24+'209-Cs Tancredo-c. eliseos'!E24+'212-CS Capivari'!E24+'213-CS Aeroporto'!E24+'216-193- Ouro Verde'!E24+'217-CS São Cristovão'!E24+'218-CS Itatinga'!E24+'225- União de Bairros'!E24</f>
        <v>0</v>
      </c>
      <c r="F24" s="6">
        <f>'003-Ambulatório'!F24+'004-Laboratório'!F24+'190-Distrito Sudoeste'!F24+'192-Centro Esp.Odont.-CEO'!F24+'195-Visa Sudoeste'!F24+'196-Caps David Capistrano'!F24+'197-Botica'!F24+'198-CS Santo antonio'!F24+'199-CS Vila União CAIC'!F24+'200-Tear das artes'!F24+'201-Caps Aeroporto-NovoTempo'!F24+'203-CS Santa Lúcia'!F24+'205-DIC I'!F24+'206-DIC III'!F24+'208-CS Vista Alegre'!F24+'209-Cs Tancredo-c. eliseos'!F24+'212-CS Capivari'!F24+'213-CS Aeroporto'!F24+'216-193- Ouro Verde'!F24+'217-CS São Cristovão'!F24+'218-CS Itatinga'!F24+'225- União de Bairros'!F24</f>
        <v>0</v>
      </c>
      <c r="G24" s="6">
        <f>'003-Ambulatório'!G24+'004-Laboratório'!G24+'190-Distrito Sudoeste'!G24+'192-Centro Esp.Odont.-CEO'!G24+'195-Visa Sudoeste'!G24+'196-Caps David Capistrano'!G24+'197-Botica'!G24+'198-CS Santo antonio'!G24+'199-CS Vila União CAIC'!G24+'200-Tear das artes'!G24+'201-Caps Aeroporto-NovoTempo'!G24+'203-CS Santa Lúcia'!G24+'205-DIC I'!G24+'206-DIC III'!G24+'208-CS Vista Alegre'!G24+'209-Cs Tancredo-c. eliseos'!G24+'212-CS Capivari'!G24+'213-CS Aeroporto'!G24+'216-193- Ouro Verde'!G24+'217-CS São Cristovão'!G24+'218-CS Itatinga'!G24+'225- União de Bairros'!G24</f>
        <v>0</v>
      </c>
      <c r="H24" s="6">
        <f>'003-Ambulatório'!H24+'004-Laboratório'!H24+'190-Distrito Sudoeste'!H24+'192-Centro Esp.Odont.-CEO'!H24+'195-Visa Sudoeste'!H24+'196-Caps David Capistrano'!H24+'197-Botica'!H24+'198-CS Santo antonio'!H24+'199-CS Vila União CAIC'!H24+'200-Tear das artes'!H24+'201-Caps Aeroporto-NovoTempo'!H24+'203-CS Santa Lúcia'!H24+'205-DIC I'!H24+'206-DIC III'!H24+'208-CS Vista Alegre'!H24+'209-Cs Tancredo-c. eliseos'!H24+'212-CS Capivari'!H24+'213-CS Aeroporto'!H24+'216-193- Ouro Verde'!H24+'217-CS São Cristovão'!H24+'218-CS Itatinga'!H24+'225- União de Bairros'!H24</f>
        <v>0</v>
      </c>
      <c r="I24" s="6">
        <f>'003-Ambulatório'!I24+'004-Laboratório'!I24+'190-Distrito Sudoeste'!I24+'192-Centro Esp.Odont.-CEO'!I24+'195-Visa Sudoeste'!I24+'196-Caps David Capistrano'!I24+'197-Botica'!I24+'198-CS Santo antonio'!I24+'199-CS Vila União CAIC'!I24+'200-Tear das artes'!I24+'201-Caps Aeroporto-NovoTempo'!I24+'203-CS Santa Lúcia'!I24+'205-DIC I'!I24+'206-DIC III'!I24+'208-CS Vista Alegre'!I24+'209-Cs Tancredo-c. eliseos'!I24+'212-CS Capivari'!I24+'213-CS Aeroporto'!I24+'216-193- Ouro Verde'!I24+'217-CS São Cristovão'!I24+'218-CS Itatinga'!I24+'225- União de Bairros'!I24</f>
        <v>0</v>
      </c>
      <c r="J24" s="6">
        <f>'003-Ambulatório'!J24+'004-Laboratório'!J24+'190-Distrito Sudoeste'!J24+'192-Centro Esp.Odont.-CEO'!J24+'195-Visa Sudoeste'!J24+'196-Caps David Capistrano'!J24+'197-Botica'!J24+'198-CS Santo antonio'!J24+'199-CS Vila União CAIC'!J24+'200-Tear das artes'!J24+'201-Caps Aeroporto-NovoTempo'!J24+'203-CS Santa Lúcia'!J24+'205-DIC I'!J24+'206-DIC III'!J24+'208-CS Vista Alegre'!J24+'209-Cs Tancredo-c. eliseos'!J24+'212-CS Capivari'!J24+'213-CS Aeroporto'!J24+'216-193- Ouro Verde'!J24+'217-CS São Cristovão'!J24+'218-CS Itatinga'!J24+'225- União de Bairros'!J24</f>
        <v>0</v>
      </c>
      <c r="K24" s="6">
        <f>'003-Ambulatório'!K24+'004-Laboratório'!K24+'190-Distrito Sudoeste'!K24+'192-Centro Esp.Odont.-CEO'!K24+'195-Visa Sudoeste'!K24+'196-Caps David Capistrano'!K24+'197-Botica'!K24+'198-CS Santo antonio'!K24+'199-CS Vila União CAIC'!K24+'200-Tear das artes'!K24+'201-Caps Aeroporto-NovoTempo'!K24+'203-CS Santa Lúcia'!K24+'205-DIC I'!K24+'206-DIC III'!K24+'208-CS Vista Alegre'!K24+'209-Cs Tancredo-c. eliseos'!K24+'212-CS Capivari'!K24+'213-CS Aeroporto'!K24+'216-193- Ouro Verde'!K24+'217-CS São Cristovão'!K24+'218-CS Itatinga'!K24+'225- União de Bairros'!K24</f>
        <v>0</v>
      </c>
      <c r="L24" s="6">
        <f>'003-Ambulatório'!L24+'004-Laboratório'!L24+'190-Distrito Sudoeste'!L24+'192-Centro Esp.Odont.-CEO'!L24+'195-Visa Sudoeste'!L24+'196-Caps David Capistrano'!L24+'197-Botica'!L24+'198-CS Santo antonio'!L24+'199-CS Vila União CAIC'!L24+'200-Tear das artes'!L24+'201-Caps Aeroporto-NovoTempo'!L24+'203-CS Santa Lúcia'!L24+'205-DIC I'!L24+'206-DIC III'!L24+'208-CS Vista Alegre'!L24+'209-Cs Tancredo-c. eliseos'!L24+'212-CS Capivari'!L24+'213-CS Aeroporto'!L24+'216-193- Ouro Verde'!L24+'217-CS São Cristovão'!L24+'218-CS Itatinga'!L24+'225- União de Bairros'!L24</f>
        <v>0</v>
      </c>
      <c r="M24" s="6">
        <f>'003-Ambulatório'!M24+'004-Laboratório'!M24+'190-Distrito Sudoeste'!M24+'192-Centro Esp.Odont.-CEO'!M24+'195-Visa Sudoeste'!M24+'196-Caps David Capistrano'!M24+'197-Botica'!M24+'198-CS Santo antonio'!M24+'199-CS Vila União CAIC'!M24+'200-Tear das artes'!M24+'201-Caps Aeroporto-NovoTempo'!M24+'203-CS Santa Lúcia'!M24+'205-DIC I'!M24+'206-DIC III'!M24+'208-CS Vista Alegre'!M24+'209-Cs Tancredo-c. eliseos'!M24+'212-CS Capivari'!M24+'213-CS Aeroporto'!M24+'216-193- Ouro Verde'!M24+'217-CS São Cristovão'!M24+'218-CS Itatinga'!M24+'225- União de Bairros'!M24</f>
        <v>0</v>
      </c>
      <c r="N24" s="6">
        <f>'003-Ambulatório'!N24+'004-Laboratório'!N24+'190-Distrito Sudoeste'!N24+'192-Centro Esp.Odont.-CEO'!N24+'195-Visa Sudoeste'!N24+'196-Caps David Capistrano'!N24+'197-Botica'!N24+'198-CS Santo antonio'!N24+'199-CS Vila União CAIC'!N24+'200-Tear das artes'!N24+'201-Caps Aeroporto-NovoTempo'!N24+'203-CS Santa Lúcia'!N24+'205-DIC I'!N24+'206-DIC III'!N24+'208-CS Vista Alegre'!N24+'209-Cs Tancredo-c. eliseos'!N24+'212-CS Capivari'!N24+'213-CS Aeroporto'!N24+'216-193- Ouro Verde'!N24+'217-CS São Cristovão'!N24+'218-CS Itatinga'!N24+'225- União de Bairros'!N24</f>
        <v>0</v>
      </c>
    </row>
    <row r="25" spans="2:15" ht="12.75">
      <c r="B25" s="5" t="s">
        <v>18</v>
      </c>
      <c r="C25" s="6">
        <f>'003-Ambulatório'!C25+'004-Laboratório'!C25+'190-Distrito Sudoeste'!C25+'192-Centro Esp.Odont.-CEO'!C25+'195-Visa Sudoeste'!C25+'196-Caps David Capistrano'!C25+'197-Botica'!C25+'198-CS Santo antonio'!C25+'199-CS Vila União CAIC'!C25+'200-Tear das artes'!C25+'201-Caps Aeroporto-NovoTempo'!C25+'203-CS Santa Lúcia'!C25+'205-DIC I'!C25+'206-DIC III'!C25+'208-CS Vista Alegre'!C25+'209-Cs Tancredo-c. eliseos'!C25+'212-CS Capivari'!C25+'213-CS Aeroporto'!C25+'216-193- Ouro Verde'!C25+'217-CS São Cristovão'!C25+'218-CS Itatinga'!C25+'225- União de Bairros'!C25</f>
        <v>6.6</v>
      </c>
      <c r="D25" s="6">
        <f>'003-Ambulatório'!D25+'004-Laboratório'!D25+'190-Distrito Sudoeste'!D25+'192-Centro Esp.Odont.-CEO'!D25+'195-Visa Sudoeste'!D25+'196-Caps David Capistrano'!D25+'197-Botica'!D25+'198-CS Santo antonio'!D25+'199-CS Vila União CAIC'!D25+'200-Tear das artes'!D25+'201-Caps Aeroporto-NovoTempo'!D25+'203-CS Santa Lúcia'!D25+'205-DIC I'!D25+'206-DIC III'!D25+'208-CS Vista Alegre'!D25+'209-Cs Tancredo-c. eliseos'!D25+'212-CS Capivari'!D25+'213-CS Aeroporto'!D25+'216-193- Ouro Verde'!D25+'217-CS São Cristovão'!D25+'218-CS Itatinga'!D25+'225- União de Bairros'!D25</f>
        <v>13.2</v>
      </c>
      <c r="E25" s="6">
        <f>'003-Ambulatório'!E25+'004-Laboratório'!E25+'190-Distrito Sudoeste'!E25+'192-Centro Esp.Odont.-CEO'!E25+'195-Visa Sudoeste'!E25+'196-Caps David Capistrano'!E25+'197-Botica'!E25+'198-CS Santo antonio'!E25+'199-CS Vila União CAIC'!E25+'200-Tear das artes'!E25+'201-Caps Aeroporto-NovoTempo'!E25+'203-CS Santa Lúcia'!E25+'205-DIC I'!E25+'206-DIC III'!E25+'208-CS Vista Alegre'!E25+'209-Cs Tancredo-c. eliseos'!E25+'212-CS Capivari'!E25+'213-CS Aeroporto'!E25+'216-193- Ouro Verde'!E25+'217-CS São Cristovão'!E25+'218-CS Itatinga'!E25+'225- União de Bairros'!E25</f>
        <v>1.32</v>
      </c>
      <c r="F25" s="6">
        <f>'003-Ambulatório'!F25+'004-Laboratório'!F25+'190-Distrito Sudoeste'!F25+'192-Centro Esp.Odont.-CEO'!F25+'195-Visa Sudoeste'!F25+'196-Caps David Capistrano'!F25+'197-Botica'!F25+'198-CS Santo antonio'!F25+'199-CS Vila União CAIC'!F25+'200-Tear das artes'!F25+'201-Caps Aeroporto-NovoTempo'!F25+'203-CS Santa Lúcia'!F25+'205-DIC I'!F25+'206-DIC III'!F25+'208-CS Vista Alegre'!F25+'209-Cs Tancredo-c. eliseos'!F25+'212-CS Capivari'!F25+'213-CS Aeroporto'!F25+'216-193- Ouro Verde'!F25+'217-CS São Cristovão'!F25+'218-CS Itatinga'!F25+'225- União de Bairros'!F25</f>
        <v>7.92</v>
      </c>
      <c r="G25" s="6">
        <f>'003-Ambulatório'!G25+'004-Laboratório'!G25+'190-Distrito Sudoeste'!G25+'192-Centro Esp.Odont.-CEO'!G25+'195-Visa Sudoeste'!G25+'196-Caps David Capistrano'!G25+'197-Botica'!G25+'198-CS Santo antonio'!G25+'199-CS Vila União CAIC'!G25+'200-Tear das artes'!G25+'201-Caps Aeroporto-NovoTempo'!G25+'203-CS Santa Lúcia'!G25+'205-DIC I'!G25+'206-DIC III'!G25+'208-CS Vista Alegre'!G25+'209-Cs Tancredo-c. eliseos'!G25+'212-CS Capivari'!G25+'213-CS Aeroporto'!G25+'216-193- Ouro Verde'!G25+'217-CS São Cristovão'!G25+'218-CS Itatinga'!G25+'225- União de Bairros'!G25</f>
        <v>0</v>
      </c>
      <c r="H25" s="6">
        <f>'003-Ambulatório'!H25+'004-Laboratório'!H25+'190-Distrito Sudoeste'!H25+'192-Centro Esp.Odont.-CEO'!H25+'195-Visa Sudoeste'!H25+'196-Caps David Capistrano'!H25+'197-Botica'!H25+'198-CS Santo antonio'!H25+'199-CS Vila União CAIC'!H25+'200-Tear das artes'!H25+'201-Caps Aeroporto-NovoTempo'!H25+'203-CS Santa Lúcia'!H25+'205-DIC I'!H25+'206-DIC III'!H25+'208-CS Vista Alegre'!H25+'209-Cs Tancredo-c. eliseos'!H25+'212-CS Capivari'!H25+'213-CS Aeroporto'!H25+'216-193- Ouro Verde'!H25+'217-CS São Cristovão'!H25+'218-CS Itatinga'!H25+'225- União de Bairros'!H25</f>
        <v>0</v>
      </c>
      <c r="I25" s="6">
        <f>'003-Ambulatório'!I25+'004-Laboratório'!I25+'190-Distrito Sudoeste'!I25+'192-Centro Esp.Odont.-CEO'!I25+'195-Visa Sudoeste'!I25+'196-Caps David Capistrano'!I25+'197-Botica'!I25+'198-CS Santo antonio'!I25+'199-CS Vila União CAIC'!I25+'200-Tear das artes'!I25+'201-Caps Aeroporto-NovoTempo'!I25+'203-CS Santa Lúcia'!I25+'205-DIC I'!I25+'206-DIC III'!I25+'208-CS Vista Alegre'!I25+'209-Cs Tancredo-c. eliseos'!I25+'212-CS Capivari'!I25+'213-CS Aeroporto'!I25+'216-193- Ouro Verde'!I25+'217-CS São Cristovão'!I25+'218-CS Itatinga'!I25+'225- União de Bairros'!I25</f>
        <v>13.2</v>
      </c>
      <c r="J25" s="6">
        <f>'003-Ambulatório'!J25+'004-Laboratório'!J25+'190-Distrito Sudoeste'!J25+'192-Centro Esp.Odont.-CEO'!J25+'195-Visa Sudoeste'!J25+'196-Caps David Capistrano'!J25+'197-Botica'!J25+'198-CS Santo antonio'!J25+'199-CS Vila União CAIC'!J25+'200-Tear das artes'!J25+'201-Caps Aeroporto-NovoTempo'!J25+'203-CS Santa Lúcia'!J25+'205-DIC I'!J25+'206-DIC III'!J25+'208-CS Vista Alegre'!J25+'209-Cs Tancredo-c. eliseos'!J25+'212-CS Capivari'!J25+'213-CS Aeroporto'!J25+'216-193- Ouro Verde'!J25+'217-CS São Cristovão'!J25+'218-CS Itatinga'!J25+'225- União de Bairros'!J25</f>
        <v>0</v>
      </c>
      <c r="K25" s="6">
        <f>'003-Ambulatório'!K25+'004-Laboratório'!K25+'190-Distrito Sudoeste'!K25+'192-Centro Esp.Odont.-CEO'!K25+'195-Visa Sudoeste'!K25+'196-Caps David Capistrano'!K25+'197-Botica'!K25+'198-CS Santo antonio'!K25+'199-CS Vila União CAIC'!K25+'200-Tear das artes'!K25+'201-Caps Aeroporto-NovoTempo'!K25+'203-CS Santa Lúcia'!K25+'205-DIC I'!K25+'206-DIC III'!K25+'208-CS Vista Alegre'!K25+'209-Cs Tancredo-c. eliseos'!K25+'212-CS Capivari'!K25+'213-CS Aeroporto'!K25+'216-193- Ouro Verde'!K25+'217-CS São Cristovão'!K25+'218-CS Itatinga'!K25+'225- União de Bairros'!K25</f>
        <v>0</v>
      </c>
      <c r="L25" s="6">
        <f>'003-Ambulatório'!L25+'004-Laboratório'!L25+'190-Distrito Sudoeste'!L25+'192-Centro Esp.Odont.-CEO'!L25+'195-Visa Sudoeste'!L25+'196-Caps David Capistrano'!L25+'197-Botica'!L25+'198-CS Santo antonio'!L25+'199-CS Vila União CAIC'!L25+'200-Tear das artes'!L25+'201-Caps Aeroporto-NovoTempo'!L25+'203-CS Santa Lúcia'!L25+'205-DIC I'!L25+'206-DIC III'!L25+'208-CS Vista Alegre'!L25+'209-Cs Tancredo-c. eliseos'!L25+'212-CS Capivari'!L25+'213-CS Aeroporto'!L25+'216-193- Ouro Verde'!L25+'217-CS São Cristovão'!L25+'218-CS Itatinga'!L25+'225- União de Bairros'!L25</f>
        <v>0</v>
      </c>
      <c r="M25" s="6">
        <f>'003-Ambulatório'!M25+'004-Laboratório'!M25+'190-Distrito Sudoeste'!M25+'192-Centro Esp.Odont.-CEO'!M25+'195-Visa Sudoeste'!M25+'196-Caps David Capistrano'!M25+'197-Botica'!M25+'198-CS Santo antonio'!M25+'199-CS Vila União CAIC'!M25+'200-Tear das artes'!M25+'201-Caps Aeroporto-NovoTempo'!M25+'203-CS Santa Lúcia'!M25+'205-DIC I'!M25+'206-DIC III'!M25+'208-CS Vista Alegre'!M25+'209-Cs Tancredo-c. eliseos'!M25+'212-CS Capivari'!M25+'213-CS Aeroporto'!M25+'216-193- Ouro Verde'!M25+'217-CS São Cristovão'!M25+'218-CS Itatinga'!M25+'225- União de Bairros'!M25</f>
        <v>0</v>
      </c>
      <c r="N25" s="6">
        <f>'003-Ambulatório'!N25+'004-Laboratório'!N25+'190-Distrito Sudoeste'!N25+'192-Centro Esp.Odont.-CEO'!N25+'195-Visa Sudoeste'!N25+'196-Caps David Capistrano'!N25+'197-Botica'!N25+'198-CS Santo antonio'!N25+'199-CS Vila União CAIC'!N25+'200-Tear das artes'!N25+'201-Caps Aeroporto-NovoTempo'!N25+'203-CS Santa Lúcia'!N25+'205-DIC I'!N25+'206-DIC III'!N25+'208-CS Vista Alegre'!N25+'209-Cs Tancredo-c. eliseos'!N25+'212-CS Capivari'!N25+'213-CS Aeroporto'!N25+'216-193- Ouro Verde'!N25+'217-CS São Cristovão'!N25+'218-CS Itatinga'!N25+'225- União de Bairros'!N25</f>
        <v>0</v>
      </c>
      <c r="O25" s="16">
        <f>SUM(C25:N25)</f>
        <v>42.239999999999995</v>
      </c>
    </row>
    <row r="26" spans="2:14" ht="12.75">
      <c r="B26" s="5" t="s">
        <v>19</v>
      </c>
      <c r="C26" s="6">
        <f>'003-Ambulatório'!C26+'004-Laboratório'!C26+'190-Distrito Sudoeste'!C26+'192-Centro Esp.Odont.-CEO'!C26+'195-Visa Sudoeste'!C26+'196-Caps David Capistrano'!C26+'197-Botica'!C26+'198-CS Santo antonio'!C26+'199-CS Vila União CAIC'!C26+'200-Tear das artes'!C26+'201-Caps Aeroporto-NovoTempo'!C26+'203-CS Santa Lúcia'!C26+'205-DIC I'!C26+'206-DIC III'!C26+'208-CS Vista Alegre'!C26+'209-Cs Tancredo-c. eliseos'!C26+'212-CS Capivari'!C26+'213-CS Aeroporto'!C26+'216-193- Ouro Verde'!C26+'217-CS São Cristovão'!C26+'218-CS Itatinga'!C26+'225- União de Bairros'!C26</f>
        <v>48584.51</v>
      </c>
      <c r="D26" s="6">
        <f>'003-Ambulatório'!D26+'004-Laboratório'!D26+'190-Distrito Sudoeste'!D26+'192-Centro Esp.Odont.-CEO'!D26+'195-Visa Sudoeste'!D26+'196-Caps David Capistrano'!D26+'197-Botica'!D26+'198-CS Santo antonio'!D26+'199-CS Vila União CAIC'!D26+'200-Tear das artes'!D26+'201-Caps Aeroporto-NovoTempo'!D26+'203-CS Santa Lúcia'!D26+'205-DIC I'!D26+'206-DIC III'!D26+'208-CS Vista Alegre'!D26+'209-Cs Tancredo-c. eliseos'!D26+'212-CS Capivari'!D26+'213-CS Aeroporto'!D26+'216-193- Ouro Verde'!D26+'217-CS São Cristovão'!D26+'218-CS Itatinga'!D26+'225- União de Bairros'!D26</f>
        <v>12964.92</v>
      </c>
      <c r="E26" s="6">
        <f>'003-Ambulatório'!E26+'004-Laboratório'!E26+'190-Distrito Sudoeste'!E26+'192-Centro Esp.Odont.-CEO'!E26+'195-Visa Sudoeste'!E26+'196-Caps David Capistrano'!E26+'197-Botica'!E26+'198-CS Santo antonio'!E26+'199-CS Vila União CAIC'!E26+'200-Tear das artes'!E26+'201-Caps Aeroporto-NovoTempo'!E26+'203-CS Santa Lúcia'!E26+'205-DIC I'!E26+'206-DIC III'!E26+'208-CS Vista Alegre'!E26+'209-Cs Tancredo-c. eliseos'!E26+'212-CS Capivari'!E26+'213-CS Aeroporto'!E26+'216-193- Ouro Verde'!E26+'217-CS São Cristovão'!E26+'218-CS Itatinga'!E26+'225- União de Bairros'!E26</f>
        <v>10793.67</v>
      </c>
      <c r="F26" s="6">
        <f>'003-Ambulatório'!F26+'004-Laboratório'!F26+'190-Distrito Sudoeste'!F26+'192-Centro Esp.Odont.-CEO'!F26+'195-Visa Sudoeste'!F26+'196-Caps David Capistrano'!F26+'197-Botica'!F26+'198-CS Santo antonio'!F26+'199-CS Vila União CAIC'!F26+'200-Tear das artes'!F26+'201-Caps Aeroporto-NovoTempo'!F26+'203-CS Santa Lúcia'!F26+'205-DIC I'!F26+'206-DIC III'!F26+'208-CS Vista Alegre'!F26+'209-Cs Tancredo-c. eliseos'!F26+'212-CS Capivari'!F26+'213-CS Aeroporto'!F26+'216-193- Ouro Verde'!F26+'217-CS São Cristovão'!F26+'218-CS Itatinga'!F26+'225- União de Bairros'!F26</f>
        <v>55303.92</v>
      </c>
      <c r="G26" s="6">
        <f>'003-Ambulatório'!G26+'004-Laboratório'!G26+'190-Distrito Sudoeste'!G26+'192-Centro Esp.Odont.-CEO'!G26+'195-Visa Sudoeste'!G26+'196-Caps David Capistrano'!G26+'197-Botica'!G26+'198-CS Santo antonio'!G26+'199-CS Vila União CAIC'!G26+'200-Tear das artes'!G26+'201-Caps Aeroporto-NovoTempo'!G26+'203-CS Santa Lúcia'!G26+'205-DIC I'!G26+'206-DIC III'!G26+'208-CS Vista Alegre'!G26+'209-Cs Tancredo-c. eliseos'!G26+'212-CS Capivari'!G26+'213-CS Aeroporto'!G26+'216-193- Ouro Verde'!G26+'217-CS São Cristovão'!G26+'218-CS Itatinga'!G26+'225- União de Bairros'!G26</f>
        <v>182164.63000000006</v>
      </c>
      <c r="H26" s="6">
        <f>'003-Ambulatório'!H26+'004-Laboratório'!H26+'190-Distrito Sudoeste'!H26+'192-Centro Esp.Odont.-CEO'!H26+'195-Visa Sudoeste'!H26+'196-Caps David Capistrano'!H26+'197-Botica'!H26+'198-CS Santo antonio'!H26+'199-CS Vila União CAIC'!H26+'200-Tear das artes'!H26+'201-Caps Aeroporto-NovoTempo'!H26+'203-CS Santa Lúcia'!H26+'205-DIC I'!H26+'206-DIC III'!H26+'208-CS Vista Alegre'!H26+'209-Cs Tancredo-c. eliseos'!H26+'212-CS Capivari'!H26+'213-CS Aeroporto'!H26+'216-193- Ouro Verde'!H26+'217-CS São Cristovão'!H26+'218-CS Itatinga'!H26+'225- União de Bairros'!H26</f>
        <v>1945.41</v>
      </c>
      <c r="I26" s="6">
        <f>'003-Ambulatório'!I26+'004-Laboratório'!I26+'190-Distrito Sudoeste'!I26+'192-Centro Esp.Odont.-CEO'!I26+'195-Visa Sudoeste'!I26+'196-Caps David Capistrano'!I26+'197-Botica'!I26+'198-CS Santo antonio'!I26+'199-CS Vila União CAIC'!I26+'200-Tear das artes'!I26+'201-Caps Aeroporto-NovoTempo'!I26+'203-CS Santa Lúcia'!I26+'205-DIC I'!I26+'206-DIC III'!I26+'208-CS Vista Alegre'!I26+'209-Cs Tancredo-c. eliseos'!I26+'212-CS Capivari'!I26+'213-CS Aeroporto'!I26+'216-193- Ouro Verde'!I26+'217-CS São Cristovão'!I26+'218-CS Itatinga'!I26+'225- União de Bairros'!I26</f>
        <v>17.94</v>
      </c>
      <c r="J26" s="6">
        <f>'003-Ambulatório'!J26+'004-Laboratório'!J26+'190-Distrito Sudoeste'!J26+'192-Centro Esp.Odont.-CEO'!J26+'195-Visa Sudoeste'!J26+'196-Caps David Capistrano'!J26+'197-Botica'!J26+'198-CS Santo antonio'!J26+'199-CS Vila União CAIC'!J26+'200-Tear das artes'!J26+'201-Caps Aeroporto-NovoTempo'!J26+'203-CS Santa Lúcia'!J26+'205-DIC I'!J26+'206-DIC III'!J26+'208-CS Vista Alegre'!J26+'209-Cs Tancredo-c. eliseos'!J26+'212-CS Capivari'!J26+'213-CS Aeroporto'!J26+'216-193- Ouro Verde'!J26+'217-CS São Cristovão'!J26+'218-CS Itatinga'!J26+'225- União de Bairros'!J26</f>
        <v>3931.7900000000004</v>
      </c>
      <c r="K26" s="6">
        <f>'003-Ambulatório'!K26+'004-Laboratório'!K26+'190-Distrito Sudoeste'!K26+'192-Centro Esp.Odont.-CEO'!K26+'195-Visa Sudoeste'!K26+'196-Caps David Capistrano'!K26+'197-Botica'!K26+'198-CS Santo antonio'!K26+'199-CS Vila União CAIC'!K26+'200-Tear das artes'!K26+'201-Caps Aeroporto-NovoTempo'!K26+'203-CS Santa Lúcia'!K26+'205-DIC I'!K26+'206-DIC III'!K26+'208-CS Vista Alegre'!K26+'209-Cs Tancredo-c. eliseos'!K26+'212-CS Capivari'!K26+'213-CS Aeroporto'!K26+'216-193- Ouro Verde'!K26+'217-CS São Cristovão'!K26+'218-CS Itatinga'!K26+'225- União de Bairros'!K26</f>
        <v>12579.99</v>
      </c>
      <c r="L26" s="6">
        <f>'003-Ambulatório'!L26+'004-Laboratório'!L26+'190-Distrito Sudoeste'!L26+'192-Centro Esp.Odont.-CEO'!L26+'195-Visa Sudoeste'!L26+'196-Caps David Capistrano'!L26+'197-Botica'!L26+'198-CS Santo antonio'!L26+'199-CS Vila União CAIC'!L26+'200-Tear das artes'!L26+'201-Caps Aeroporto-NovoTempo'!L26+'203-CS Santa Lúcia'!L26+'205-DIC I'!L26+'206-DIC III'!L26+'208-CS Vista Alegre'!L26+'209-Cs Tancredo-c. eliseos'!L26+'212-CS Capivari'!L26+'213-CS Aeroporto'!L26+'216-193- Ouro Verde'!L26+'217-CS São Cristovão'!L26+'218-CS Itatinga'!L26+'225- União de Bairros'!L26</f>
        <v>910744.3500000001</v>
      </c>
      <c r="M26" s="6">
        <f>'003-Ambulatório'!M26+'004-Laboratório'!M26+'190-Distrito Sudoeste'!M26+'192-Centro Esp.Odont.-CEO'!M26+'195-Visa Sudoeste'!M26+'196-Caps David Capistrano'!M26+'197-Botica'!M26+'198-CS Santo antonio'!M26+'199-CS Vila União CAIC'!M26+'200-Tear das artes'!M26+'201-Caps Aeroporto-NovoTempo'!M26+'203-CS Santa Lúcia'!M26+'205-DIC I'!M26+'206-DIC III'!M26+'208-CS Vista Alegre'!M26+'209-Cs Tancredo-c. eliseos'!M26+'212-CS Capivari'!M26+'213-CS Aeroporto'!M26+'216-193- Ouro Verde'!M26+'217-CS São Cristovão'!M26+'218-CS Itatinga'!M26+'225- União de Bairros'!M26</f>
        <v>643147.18</v>
      </c>
      <c r="N26" s="6">
        <f>'003-Ambulatório'!N26+'004-Laboratório'!N26+'190-Distrito Sudoeste'!N26+'192-Centro Esp.Odont.-CEO'!N26+'195-Visa Sudoeste'!N26+'196-Caps David Capistrano'!N26+'197-Botica'!N26+'198-CS Santo antonio'!N26+'199-CS Vila União CAIC'!N26+'200-Tear das artes'!N26+'201-Caps Aeroporto-NovoTempo'!N26+'203-CS Santa Lúcia'!N26+'205-DIC I'!N26+'206-DIC III'!N26+'208-CS Vista Alegre'!N26+'209-Cs Tancredo-c. eliseos'!N26+'212-CS Capivari'!N26+'213-CS Aeroporto'!N26+'216-193- Ouro Verde'!N26+'217-CS São Cristovão'!N26+'218-CS Itatinga'!N26+'225- União de Bairros'!N26</f>
        <v>897.4700000000001</v>
      </c>
    </row>
    <row r="27" spans="2:14" ht="12.75">
      <c r="B27" s="5" t="s">
        <v>60</v>
      </c>
      <c r="C27" s="6">
        <f>'003-Ambulatório'!C27+'004-Laboratório'!C27+'190-Distrito Sudoeste'!C27+'192-Centro Esp.Odont.-CEO'!C27+'195-Visa Sudoeste'!C27+'196-Caps David Capistrano'!C27+'197-Botica'!C27+'198-CS Santo antonio'!C27+'199-CS Vila União CAIC'!C27+'200-Tear das artes'!C27+'201-Caps Aeroporto-NovoTempo'!C27+'203-CS Santa Lúcia'!C27+'205-DIC I'!C27+'206-DIC III'!C27+'208-CS Vista Alegre'!C27+'209-Cs Tancredo-c. eliseos'!C27+'212-CS Capivari'!C27+'213-CS Aeroporto'!C27+'216-193- Ouro Verde'!C27+'217-CS São Cristovão'!C27+'218-CS Itatinga'!C27+'225- União de Bairros'!C27</f>
        <v>0</v>
      </c>
      <c r="D27" s="6">
        <f>'003-Ambulatório'!D27+'004-Laboratório'!D27+'190-Distrito Sudoeste'!D27+'192-Centro Esp.Odont.-CEO'!D27+'195-Visa Sudoeste'!D27+'196-Caps David Capistrano'!D27+'197-Botica'!D27+'198-CS Santo antonio'!D27+'199-CS Vila União CAIC'!D27+'200-Tear das artes'!D27+'201-Caps Aeroporto-NovoTempo'!D27+'203-CS Santa Lúcia'!D27+'205-DIC I'!D27+'206-DIC III'!D27+'208-CS Vista Alegre'!D27+'209-Cs Tancredo-c. eliseos'!D27+'212-CS Capivari'!D27+'213-CS Aeroporto'!D27+'216-193- Ouro Verde'!D27+'217-CS São Cristovão'!D27+'218-CS Itatinga'!D27+'225- União de Bairros'!D27</f>
        <v>0</v>
      </c>
      <c r="E27" s="6">
        <f>'003-Ambulatório'!E27+'004-Laboratório'!E27+'190-Distrito Sudoeste'!E27+'192-Centro Esp.Odont.-CEO'!E27+'195-Visa Sudoeste'!E27+'196-Caps David Capistrano'!E27+'197-Botica'!E27+'198-CS Santo antonio'!E27+'199-CS Vila União CAIC'!E27+'200-Tear das artes'!E27+'201-Caps Aeroporto-NovoTempo'!E27+'203-CS Santa Lúcia'!E27+'205-DIC I'!E27+'206-DIC III'!E27+'208-CS Vista Alegre'!E27+'209-Cs Tancredo-c. eliseos'!E27+'212-CS Capivari'!E27+'213-CS Aeroporto'!E27+'216-193- Ouro Verde'!E27+'217-CS São Cristovão'!E27+'218-CS Itatinga'!E27+'225- União de Bairros'!E27</f>
        <v>0</v>
      </c>
      <c r="F27" s="6">
        <f>'003-Ambulatório'!F27+'004-Laboratório'!F27+'190-Distrito Sudoeste'!F27+'192-Centro Esp.Odont.-CEO'!F27+'195-Visa Sudoeste'!F27+'196-Caps David Capistrano'!F27+'197-Botica'!F27+'198-CS Santo antonio'!F27+'199-CS Vila União CAIC'!F27+'200-Tear das artes'!F27+'201-Caps Aeroporto-NovoTempo'!F27+'203-CS Santa Lúcia'!F27+'205-DIC I'!F27+'206-DIC III'!F27+'208-CS Vista Alegre'!F27+'209-Cs Tancredo-c. eliseos'!F27+'212-CS Capivari'!F27+'213-CS Aeroporto'!F27+'216-193- Ouro Verde'!F27+'217-CS São Cristovão'!F27+'218-CS Itatinga'!F27+'225- União de Bairros'!F27</f>
        <v>0</v>
      </c>
      <c r="G27" s="6">
        <f>'003-Ambulatório'!G27+'004-Laboratório'!G27+'190-Distrito Sudoeste'!G27+'192-Centro Esp.Odont.-CEO'!G27+'195-Visa Sudoeste'!G27+'196-Caps David Capistrano'!G27+'197-Botica'!G27+'198-CS Santo antonio'!G27+'199-CS Vila União CAIC'!G27+'200-Tear das artes'!G27+'201-Caps Aeroporto-NovoTempo'!G27+'203-CS Santa Lúcia'!G27+'205-DIC I'!G27+'206-DIC III'!G27+'208-CS Vista Alegre'!G27+'209-Cs Tancredo-c. eliseos'!G27+'212-CS Capivari'!G27+'213-CS Aeroporto'!G27+'216-193- Ouro Verde'!G27+'217-CS São Cristovão'!G27+'218-CS Itatinga'!G27+'225- União de Bairros'!G27</f>
        <v>0</v>
      </c>
      <c r="H27" s="6">
        <f>'003-Ambulatório'!H27+'004-Laboratório'!H27+'190-Distrito Sudoeste'!H27+'192-Centro Esp.Odont.-CEO'!H27+'195-Visa Sudoeste'!H27+'196-Caps David Capistrano'!H27+'197-Botica'!H27+'198-CS Santo antonio'!H27+'199-CS Vila União CAIC'!H27+'200-Tear das artes'!H27+'201-Caps Aeroporto-NovoTempo'!H27+'203-CS Santa Lúcia'!H27+'205-DIC I'!H27+'206-DIC III'!H27+'208-CS Vista Alegre'!H27+'209-Cs Tancredo-c. eliseos'!H27+'212-CS Capivari'!H27+'213-CS Aeroporto'!H27+'216-193- Ouro Verde'!H27+'217-CS São Cristovão'!H27+'218-CS Itatinga'!H27+'225- União de Bairros'!H27</f>
        <v>0</v>
      </c>
      <c r="I27" s="6">
        <f>'003-Ambulatório'!I27+'004-Laboratório'!I27+'190-Distrito Sudoeste'!I27+'192-Centro Esp.Odont.-CEO'!I27+'195-Visa Sudoeste'!I27+'196-Caps David Capistrano'!I27+'197-Botica'!I27+'198-CS Santo antonio'!I27+'199-CS Vila União CAIC'!I27+'200-Tear das artes'!I27+'201-Caps Aeroporto-NovoTempo'!I27+'203-CS Santa Lúcia'!I27+'205-DIC I'!I27+'206-DIC III'!I27+'208-CS Vista Alegre'!I27+'209-Cs Tancredo-c. eliseos'!I27+'212-CS Capivari'!I27+'213-CS Aeroporto'!I27+'216-193- Ouro Verde'!I27+'217-CS São Cristovão'!I27+'218-CS Itatinga'!I27+'225- União de Bairros'!I27</f>
        <v>0</v>
      </c>
      <c r="J27" s="6">
        <f>'003-Ambulatório'!J27+'004-Laboratório'!J27+'190-Distrito Sudoeste'!J27+'192-Centro Esp.Odont.-CEO'!J27+'195-Visa Sudoeste'!J27+'196-Caps David Capistrano'!J27+'197-Botica'!J27+'198-CS Santo antonio'!J27+'199-CS Vila União CAIC'!J27+'200-Tear das artes'!J27+'201-Caps Aeroporto-NovoTempo'!J27+'203-CS Santa Lúcia'!J27+'205-DIC I'!J27+'206-DIC III'!J27+'208-CS Vista Alegre'!J27+'209-Cs Tancredo-c. eliseos'!J27+'212-CS Capivari'!J27+'213-CS Aeroporto'!J27+'216-193- Ouro Verde'!J27+'217-CS São Cristovão'!J27+'218-CS Itatinga'!J27+'225- União de Bairros'!J27</f>
        <v>0</v>
      </c>
      <c r="K27" s="6">
        <f>'003-Ambulatório'!K27+'004-Laboratório'!K27+'190-Distrito Sudoeste'!K27+'192-Centro Esp.Odont.-CEO'!K27+'195-Visa Sudoeste'!K27+'196-Caps David Capistrano'!K27+'197-Botica'!K27+'198-CS Santo antonio'!K27+'199-CS Vila União CAIC'!K27+'200-Tear das artes'!K27+'201-Caps Aeroporto-NovoTempo'!K27+'203-CS Santa Lúcia'!K27+'205-DIC I'!K27+'206-DIC III'!K27+'208-CS Vista Alegre'!K27+'209-Cs Tancredo-c. eliseos'!K27+'212-CS Capivari'!K27+'213-CS Aeroporto'!K27+'216-193- Ouro Verde'!K27+'217-CS São Cristovão'!K27+'218-CS Itatinga'!K27+'225- União de Bairros'!K27</f>
        <v>0</v>
      </c>
      <c r="L27" s="6">
        <f>'003-Ambulatório'!L27+'004-Laboratório'!L27+'190-Distrito Sudoeste'!L27+'192-Centro Esp.Odont.-CEO'!L27+'195-Visa Sudoeste'!L27+'196-Caps David Capistrano'!L27+'197-Botica'!L27+'198-CS Santo antonio'!L27+'199-CS Vila União CAIC'!L27+'200-Tear das artes'!L27+'201-Caps Aeroporto-NovoTempo'!L27+'203-CS Santa Lúcia'!L27+'205-DIC I'!L27+'206-DIC III'!L27+'208-CS Vista Alegre'!L27+'209-Cs Tancredo-c. eliseos'!L27+'212-CS Capivari'!L27+'213-CS Aeroporto'!L27+'216-193- Ouro Verde'!L27+'217-CS São Cristovão'!L27+'218-CS Itatinga'!L27+'225- União de Bairros'!L27</f>
        <v>0</v>
      </c>
      <c r="M27" s="6">
        <f>'003-Ambulatório'!M27+'004-Laboratório'!M27+'190-Distrito Sudoeste'!M27+'192-Centro Esp.Odont.-CEO'!M27+'195-Visa Sudoeste'!M27+'196-Caps David Capistrano'!M27+'197-Botica'!M27+'198-CS Santo antonio'!M27+'199-CS Vila União CAIC'!M27+'200-Tear das artes'!M27+'201-Caps Aeroporto-NovoTempo'!M27+'203-CS Santa Lúcia'!M27+'205-DIC I'!M27+'206-DIC III'!M27+'208-CS Vista Alegre'!M27+'209-Cs Tancredo-c. eliseos'!M27+'212-CS Capivari'!M27+'213-CS Aeroporto'!M27+'216-193- Ouro Verde'!M27+'217-CS São Cristovão'!M27+'218-CS Itatinga'!M27+'225- União de Bairros'!M27</f>
        <v>0</v>
      </c>
      <c r="N27" s="6">
        <f>'003-Ambulatório'!N27+'004-Laboratório'!N27+'190-Distrito Sudoeste'!N27+'192-Centro Esp.Odont.-CEO'!N27+'195-Visa Sudoeste'!N27+'196-Caps David Capistrano'!N27+'197-Botica'!N27+'198-CS Santo antonio'!N27+'199-CS Vila União CAIC'!N27+'200-Tear das artes'!N27+'201-Caps Aeroporto-NovoTempo'!N27+'203-CS Santa Lúcia'!N27+'205-DIC I'!N27+'206-DIC III'!N27+'208-CS Vista Alegre'!N27+'209-Cs Tancredo-c. eliseos'!N27+'212-CS Capivari'!N27+'213-CS Aeroporto'!N27+'216-193- Ouro Verde'!N27+'217-CS São Cristovão'!N27+'218-CS Itatinga'!N27+'225- União de Bairros'!N27</f>
        <v>0</v>
      </c>
    </row>
    <row r="28" spans="2:15" ht="12.75">
      <c r="B28" s="5" t="s">
        <v>20</v>
      </c>
      <c r="C28" s="6">
        <f>'003-Ambulatório'!C28+'004-Laboratório'!C28+'190-Distrito Sudoeste'!C28+'192-Centro Esp.Odont.-CEO'!C28+'195-Visa Sudoeste'!C28+'196-Caps David Capistrano'!C28+'197-Botica'!C28+'198-CS Santo antonio'!C28+'199-CS Vila União CAIC'!C28+'200-Tear das artes'!C28+'201-Caps Aeroporto-NovoTempo'!C28+'203-CS Santa Lúcia'!C28+'205-DIC I'!C28+'206-DIC III'!C28+'208-CS Vista Alegre'!C28+'209-Cs Tancredo-c. eliseos'!C28+'212-CS Capivari'!C28+'213-CS Aeroporto'!C28+'216-193- Ouro Verde'!C28+'217-CS São Cristovão'!C28+'218-CS Itatinga'!C28+'225- União de Bairros'!C28</f>
        <v>292657.82999999996</v>
      </c>
      <c r="D28" s="6">
        <f>'003-Ambulatório'!D28+'004-Laboratório'!D28+'190-Distrito Sudoeste'!D28+'192-Centro Esp.Odont.-CEO'!D28+'195-Visa Sudoeste'!D28+'196-Caps David Capistrano'!D28+'197-Botica'!D28+'198-CS Santo antonio'!D28+'199-CS Vila União CAIC'!D28+'200-Tear das artes'!D28+'201-Caps Aeroporto-NovoTempo'!D28+'203-CS Santa Lúcia'!D28+'205-DIC I'!D28+'206-DIC III'!D28+'208-CS Vista Alegre'!D28+'209-Cs Tancredo-c. eliseos'!D28+'212-CS Capivari'!D28+'213-CS Aeroporto'!D28+'216-193- Ouro Verde'!D28+'217-CS São Cristovão'!D28+'218-CS Itatinga'!D28+'225- União de Bairros'!D28</f>
        <v>208058.7</v>
      </c>
      <c r="E28" s="6">
        <f>'003-Ambulatório'!E28+'004-Laboratório'!E28+'190-Distrito Sudoeste'!E28+'192-Centro Esp.Odont.-CEO'!E28+'195-Visa Sudoeste'!E28+'196-Caps David Capistrano'!E28+'197-Botica'!E28+'198-CS Santo antonio'!E28+'199-CS Vila União CAIC'!E28+'200-Tear das artes'!E28+'201-Caps Aeroporto-NovoTempo'!E28+'203-CS Santa Lúcia'!E28+'205-DIC I'!E28+'206-DIC III'!E28+'208-CS Vista Alegre'!E28+'209-Cs Tancredo-c. eliseos'!E28+'212-CS Capivari'!E28+'213-CS Aeroporto'!E28+'216-193- Ouro Verde'!E28+'217-CS São Cristovão'!E28+'218-CS Itatinga'!E28+'225- União de Bairros'!E28</f>
        <v>260969.19</v>
      </c>
      <c r="F28" s="6">
        <f>'003-Ambulatório'!F28+'004-Laboratório'!F28+'190-Distrito Sudoeste'!F28+'192-Centro Esp.Odont.-CEO'!F28+'195-Visa Sudoeste'!F28+'196-Caps David Capistrano'!F28+'197-Botica'!F28+'198-CS Santo antonio'!F28+'199-CS Vila União CAIC'!F28+'200-Tear das artes'!F28+'201-Caps Aeroporto-NovoTempo'!F28+'203-CS Santa Lúcia'!F28+'205-DIC I'!F28+'206-DIC III'!F28+'208-CS Vista Alegre'!F28+'209-Cs Tancredo-c. eliseos'!F28+'212-CS Capivari'!F28+'213-CS Aeroporto'!F28+'216-193- Ouro Verde'!F28+'217-CS São Cristovão'!F28+'218-CS Itatinga'!F28+'225- União de Bairros'!F28</f>
        <v>236083.94</v>
      </c>
      <c r="G28" s="6">
        <f>'003-Ambulatório'!G28+'004-Laboratório'!G28+'190-Distrito Sudoeste'!G28+'192-Centro Esp.Odont.-CEO'!G28+'195-Visa Sudoeste'!G28+'196-Caps David Capistrano'!G28+'197-Botica'!G28+'198-CS Santo antonio'!G28+'199-CS Vila União CAIC'!G28+'200-Tear das artes'!G28+'201-Caps Aeroporto-NovoTempo'!G28+'203-CS Santa Lúcia'!G28+'205-DIC I'!G28+'206-DIC III'!G28+'208-CS Vista Alegre'!G28+'209-Cs Tancredo-c. eliseos'!G28+'212-CS Capivari'!G28+'213-CS Aeroporto'!G28+'216-193- Ouro Verde'!G28+'217-CS São Cristovão'!G28+'218-CS Itatinga'!G28+'225- União de Bairros'!G28</f>
        <v>250342.33000000002</v>
      </c>
      <c r="H28" s="6">
        <f>'003-Ambulatório'!H28+'004-Laboratório'!H28+'190-Distrito Sudoeste'!H28+'192-Centro Esp.Odont.-CEO'!H28+'195-Visa Sudoeste'!H28+'196-Caps David Capistrano'!H28+'197-Botica'!H28+'198-CS Santo antonio'!H28+'199-CS Vila União CAIC'!H28+'200-Tear das artes'!H28+'201-Caps Aeroporto-NovoTempo'!H28+'203-CS Santa Lúcia'!H28+'205-DIC I'!H28+'206-DIC III'!H28+'208-CS Vista Alegre'!H28+'209-Cs Tancredo-c. eliseos'!H28+'212-CS Capivari'!H28+'213-CS Aeroporto'!H28+'216-193- Ouro Verde'!H28+'217-CS São Cristovão'!H28+'218-CS Itatinga'!H28+'225- União de Bairros'!H28</f>
        <v>295081.2</v>
      </c>
      <c r="I28" s="6">
        <f>'003-Ambulatório'!I28+'004-Laboratório'!I28+'190-Distrito Sudoeste'!I28+'192-Centro Esp.Odont.-CEO'!I28+'195-Visa Sudoeste'!I28+'196-Caps David Capistrano'!I28+'197-Botica'!I28+'198-CS Santo antonio'!I28+'199-CS Vila União CAIC'!I28+'200-Tear das artes'!I28+'201-Caps Aeroporto-NovoTempo'!I28+'203-CS Santa Lúcia'!I28+'205-DIC I'!I28+'206-DIC III'!I28+'208-CS Vista Alegre'!I28+'209-Cs Tancredo-c. eliseos'!I28+'212-CS Capivari'!I28+'213-CS Aeroporto'!I28+'216-193- Ouro Verde'!I28+'217-CS São Cristovão'!I28+'218-CS Itatinga'!I28+'225- União de Bairros'!I28</f>
        <v>248122.8</v>
      </c>
      <c r="J28" s="6">
        <f>'003-Ambulatório'!J28+'004-Laboratório'!J28+'190-Distrito Sudoeste'!J28+'192-Centro Esp.Odont.-CEO'!J28+'195-Visa Sudoeste'!J28+'196-Caps David Capistrano'!J28+'197-Botica'!J28+'198-CS Santo antonio'!J28+'199-CS Vila União CAIC'!J28+'200-Tear das artes'!J28+'201-Caps Aeroporto-NovoTempo'!J28+'203-CS Santa Lúcia'!J28+'205-DIC I'!J28+'206-DIC III'!J28+'208-CS Vista Alegre'!J28+'209-Cs Tancredo-c. eliseos'!J28+'212-CS Capivari'!J28+'213-CS Aeroporto'!J28+'216-193- Ouro Verde'!J28+'217-CS São Cristovão'!J28+'218-CS Itatinga'!J28+'225- União de Bairros'!J28</f>
        <v>293683.79</v>
      </c>
      <c r="K28" s="6">
        <f>'003-Ambulatório'!K28+'004-Laboratório'!K28+'190-Distrito Sudoeste'!K28+'192-Centro Esp.Odont.-CEO'!K28+'195-Visa Sudoeste'!K28+'196-Caps David Capistrano'!K28+'197-Botica'!K28+'198-CS Santo antonio'!K28+'199-CS Vila União CAIC'!K28+'200-Tear das artes'!K28+'201-Caps Aeroporto-NovoTempo'!K28+'203-CS Santa Lúcia'!K28+'205-DIC I'!K28+'206-DIC III'!K28+'208-CS Vista Alegre'!K28+'209-Cs Tancredo-c. eliseos'!K28+'212-CS Capivari'!K28+'213-CS Aeroporto'!K28+'216-193- Ouro Verde'!K28+'217-CS São Cristovão'!K28+'218-CS Itatinga'!K28+'225- União de Bairros'!K28</f>
        <v>274430.78</v>
      </c>
      <c r="L28" s="6">
        <f>'003-Ambulatório'!L28+'004-Laboratório'!L28+'190-Distrito Sudoeste'!L28+'192-Centro Esp.Odont.-CEO'!L28+'195-Visa Sudoeste'!L28+'196-Caps David Capistrano'!L28+'197-Botica'!L28+'198-CS Santo antonio'!L28+'199-CS Vila União CAIC'!L28+'200-Tear das artes'!L28+'201-Caps Aeroporto-NovoTempo'!L28+'203-CS Santa Lúcia'!L28+'205-DIC I'!L28+'206-DIC III'!L28+'208-CS Vista Alegre'!L28+'209-Cs Tancredo-c. eliseos'!L28+'212-CS Capivari'!L28+'213-CS Aeroporto'!L28+'216-193- Ouro Verde'!L28+'217-CS São Cristovão'!L28+'218-CS Itatinga'!L28+'225- União de Bairros'!L28</f>
        <v>277319.87</v>
      </c>
      <c r="M28" s="6">
        <f>'003-Ambulatório'!M28+'004-Laboratório'!M28+'190-Distrito Sudoeste'!M28+'192-Centro Esp.Odont.-CEO'!M28+'195-Visa Sudoeste'!M28+'196-Caps David Capistrano'!M28+'197-Botica'!M28+'198-CS Santo antonio'!M28+'199-CS Vila União CAIC'!M28+'200-Tear das artes'!M28+'201-Caps Aeroporto-NovoTempo'!M28+'203-CS Santa Lúcia'!M28+'205-DIC I'!M28+'206-DIC III'!M28+'208-CS Vista Alegre'!M28+'209-Cs Tancredo-c. eliseos'!M28+'212-CS Capivari'!M28+'213-CS Aeroporto'!M28+'216-193- Ouro Verde'!M28+'217-CS São Cristovão'!M28+'218-CS Itatinga'!M28+'225- União de Bairros'!M28</f>
        <v>247547.22999999998</v>
      </c>
      <c r="N28" s="6">
        <f>'003-Ambulatório'!N28+'004-Laboratório'!N28+'190-Distrito Sudoeste'!N28+'192-Centro Esp.Odont.-CEO'!N28+'195-Visa Sudoeste'!N28+'196-Caps David Capistrano'!N28+'197-Botica'!N28+'198-CS Santo antonio'!N28+'199-CS Vila União CAIC'!N28+'200-Tear das artes'!N28+'201-Caps Aeroporto-NovoTempo'!N28+'203-CS Santa Lúcia'!N28+'205-DIC I'!N28+'206-DIC III'!N28+'208-CS Vista Alegre'!N28+'209-Cs Tancredo-c. eliseos'!N28+'212-CS Capivari'!N28+'213-CS Aeroporto'!N28+'216-193- Ouro Verde'!N28+'217-CS São Cristovão'!N28+'218-CS Itatinga'!N28+'225- União de Bairros'!N28</f>
        <v>250483.53999999998</v>
      </c>
      <c r="O28" s="16">
        <f>SUM(C28:N28)</f>
        <v>3134781.2</v>
      </c>
    </row>
    <row r="29" spans="2:14" ht="12.75">
      <c r="B29" s="5" t="s">
        <v>61</v>
      </c>
      <c r="C29" s="6">
        <f>'003-Ambulatório'!C29+'004-Laboratório'!C29+'190-Distrito Sudoeste'!C29+'192-Centro Esp.Odont.-CEO'!C29+'195-Visa Sudoeste'!C29+'196-Caps David Capistrano'!C29+'197-Botica'!C29+'198-CS Santo antonio'!C29+'199-CS Vila União CAIC'!C29+'200-Tear das artes'!C29+'201-Caps Aeroporto-NovoTempo'!C29+'203-CS Santa Lúcia'!C29+'205-DIC I'!C29+'206-DIC III'!C29+'208-CS Vista Alegre'!C29+'209-Cs Tancredo-c. eliseos'!C29+'212-CS Capivari'!C29+'213-CS Aeroporto'!C29+'216-193- Ouro Verde'!C29+'217-CS São Cristovão'!C29+'218-CS Itatinga'!C29+'225- União de Bairros'!C29</f>
        <v>0</v>
      </c>
      <c r="D29" s="6">
        <f>'003-Ambulatório'!D29+'004-Laboratório'!D29+'190-Distrito Sudoeste'!D29+'192-Centro Esp.Odont.-CEO'!D29+'195-Visa Sudoeste'!D29+'196-Caps David Capistrano'!D29+'197-Botica'!D29+'198-CS Santo antonio'!D29+'199-CS Vila União CAIC'!D29+'200-Tear das artes'!D29+'201-Caps Aeroporto-NovoTempo'!D29+'203-CS Santa Lúcia'!D29+'205-DIC I'!D29+'206-DIC III'!D29+'208-CS Vista Alegre'!D29+'209-Cs Tancredo-c. eliseos'!D29+'212-CS Capivari'!D29+'213-CS Aeroporto'!D29+'216-193- Ouro Verde'!D29+'217-CS São Cristovão'!D29+'218-CS Itatinga'!D29+'225- União de Bairros'!D29</f>
        <v>0</v>
      </c>
      <c r="E29" s="6">
        <f>'003-Ambulatório'!E29+'004-Laboratório'!E29+'190-Distrito Sudoeste'!E29+'192-Centro Esp.Odont.-CEO'!E29+'195-Visa Sudoeste'!E29+'196-Caps David Capistrano'!E29+'197-Botica'!E29+'198-CS Santo antonio'!E29+'199-CS Vila União CAIC'!E29+'200-Tear das artes'!E29+'201-Caps Aeroporto-NovoTempo'!E29+'203-CS Santa Lúcia'!E29+'205-DIC I'!E29+'206-DIC III'!E29+'208-CS Vista Alegre'!E29+'209-Cs Tancredo-c. eliseos'!E29+'212-CS Capivari'!E29+'213-CS Aeroporto'!E29+'216-193- Ouro Verde'!E29+'217-CS São Cristovão'!E29+'218-CS Itatinga'!E29+'225- União de Bairros'!E29</f>
        <v>0</v>
      </c>
      <c r="F29" s="6">
        <f>'003-Ambulatório'!F29+'004-Laboratório'!F29+'190-Distrito Sudoeste'!F29+'192-Centro Esp.Odont.-CEO'!F29+'195-Visa Sudoeste'!F29+'196-Caps David Capistrano'!F29+'197-Botica'!F29+'198-CS Santo antonio'!F29+'199-CS Vila União CAIC'!F29+'200-Tear das artes'!F29+'201-Caps Aeroporto-NovoTempo'!F29+'203-CS Santa Lúcia'!F29+'205-DIC I'!F29+'206-DIC III'!F29+'208-CS Vista Alegre'!F29+'209-Cs Tancredo-c. eliseos'!F29+'212-CS Capivari'!F29+'213-CS Aeroporto'!F29+'216-193- Ouro Verde'!F29+'217-CS São Cristovão'!F29+'218-CS Itatinga'!F29+'225- União de Bairros'!F29</f>
        <v>0</v>
      </c>
      <c r="G29" s="6">
        <f>'003-Ambulatório'!G29+'004-Laboratório'!G29+'190-Distrito Sudoeste'!G29+'192-Centro Esp.Odont.-CEO'!G29+'195-Visa Sudoeste'!G29+'196-Caps David Capistrano'!G29+'197-Botica'!G29+'198-CS Santo antonio'!G29+'199-CS Vila União CAIC'!G29+'200-Tear das artes'!G29+'201-Caps Aeroporto-NovoTempo'!G29+'203-CS Santa Lúcia'!G29+'205-DIC I'!G29+'206-DIC III'!G29+'208-CS Vista Alegre'!G29+'209-Cs Tancredo-c. eliseos'!G29+'212-CS Capivari'!G29+'213-CS Aeroporto'!G29+'216-193- Ouro Verde'!G29+'217-CS São Cristovão'!G29+'218-CS Itatinga'!G29+'225- União de Bairros'!G29</f>
        <v>0</v>
      </c>
      <c r="H29" s="6">
        <f>'003-Ambulatório'!H29+'004-Laboratório'!H29+'190-Distrito Sudoeste'!H29+'192-Centro Esp.Odont.-CEO'!H29+'195-Visa Sudoeste'!H29+'196-Caps David Capistrano'!H29+'197-Botica'!H29+'198-CS Santo antonio'!H29+'199-CS Vila União CAIC'!H29+'200-Tear das artes'!H29+'201-Caps Aeroporto-NovoTempo'!H29+'203-CS Santa Lúcia'!H29+'205-DIC I'!H29+'206-DIC III'!H29+'208-CS Vista Alegre'!H29+'209-Cs Tancredo-c. eliseos'!H29+'212-CS Capivari'!H29+'213-CS Aeroporto'!H29+'216-193- Ouro Verde'!H29+'217-CS São Cristovão'!H29+'218-CS Itatinga'!H29+'225- União de Bairros'!H29</f>
        <v>0</v>
      </c>
      <c r="I29" s="6">
        <f>'003-Ambulatório'!I29+'004-Laboratório'!I29+'190-Distrito Sudoeste'!I29+'192-Centro Esp.Odont.-CEO'!I29+'195-Visa Sudoeste'!I29+'196-Caps David Capistrano'!I29+'197-Botica'!I29+'198-CS Santo antonio'!I29+'199-CS Vila União CAIC'!I29+'200-Tear das artes'!I29+'201-Caps Aeroporto-NovoTempo'!I29+'203-CS Santa Lúcia'!I29+'205-DIC I'!I29+'206-DIC III'!I29+'208-CS Vista Alegre'!I29+'209-Cs Tancredo-c. eliseos'!I29+'212-CS Capivari'!I29+'213-CS Aeroporto'!I29+'216-193- Ouro Verde'!I29+'217-CS São Cristovão'!I29+'218-CS Itatinga'!I29+'225- União de Bairros'!I29</f>
        <v>0</v>
      </c>
      <c r="J29" s="6">
        <f>'003-Ambulatório'!J29+'004-Laboratório'!J29+'190-Distrito Sudoeste'!J29+'192-Centro Esp.Odont.-CEO'!J29+'195-Visa Sudoeste'!J29+'196-Caps David Capistrano'!J29+'197-Botica'!J29+'198-CS Santo antonio'!J29+'199-CS Vila União CAIC'!J29+'200-Tear das artes'!J29+'201-Caps Aeroporto-NovoTempo'!J29+'203-CS Santa Lúcia'!J29+'205-DIC I'!J29+'206-DIC III'!J29+'208-CS Vista Alegre'!J29+'209-Cs Tancredo-c. eliseos'!J29+'212-CS Capivari'!J29+'213-CS Aeroporto'!J29+'216-193- Ouro Verde'!J29+'217-CS São Cristovão'!J29+'218-CS Itatinga'!J29+'225- União de Bairros'!J29</f>
        <v>0</v>
      </c>
      <c r="K29" s="6">
        <f>'003-Ambulatório'!K29+'004-Laboratório'!K29+'190-Distrito Sudoeste'!K29+'192-Centro Esp.Odont.-CEO'!K29+'195-Visa Sudoeste'!K29+'196-Caps David Capistrano'!K29+'197-Botica'!K29+'198-CS Santo antonio'!K29+'199-CS Vila União CAIC'!K29+'200-Tear das artes'!K29+'201-Caps Aeroporto-NovoTempo'!K29+'203-CS Santa Lúcia'!K29+'205-DIC I'!K29+'206-DIC III'!K29+'208-CS Vista Alegre'!K29+'209-Cs Tancredo-c. eliseos'!K29+'212-CS Capivari'!K29+'213-CS Aeroporto'!K29+'216-193- Ouro Verde'!K29+'217-CS São Cristovão'!K29+'218-CS Itatinga'!K29+'225- União de Bairros'!K29</f>
        <v>0</v>
      </c>
      <c r="L29" s="6">
        <f>'003-Ambulatório'!L29+'004-Laboratório'!L29+'190-Distrito Sudoeste'!L29+'192-Centro Esp.Odont.-CEO'!L29+'195-Visa Sudoeste'!L29+'196-Caps David Capistrano'!L29+'197-Botica'!L29+'198-CS Santo antonio'!L29+'199-CS Vila União CAIC'!L29+'200-Tear das artes'!L29+'201-Caps Aeroporto-NovoTempo'!L29+'203-CS Santa Lúcia'!L29+'205-DIC I'!L29+'206-DIC III'!L29+'208-CS Vista Alegre'!L29+'209-Cs Tancredo-c. eliseos'!L29+'212-CS Capivari'!L29+'213-CS Aeroporto'!L29+'216-193- Ouro Verde'!L29+'217-CS São Cristovão'!L29+'218-CS Itatinga'!L29+'225- União de Bairros'!L29</f>
        <v>0</v>
      </c>
      <c r="M29" s="6">
        <f>'003-Ambulatório'!M29+'004-Laboratório'!M29+'190-Distrito Sudoeste'!M29+'192-Centro Esp.Odont.-CEO'!M29+'195-Visa Sudoeste'!M29+'196-Caps David Capistrano'!M29+'197-Botica'!M29+'198-CS Santo antonio'!M29+'199-CS Vila União CAIC'!M29+'200-Tear das artes'!M29+'201-Caps Aeroporto-NovoTempo'!M29+'203-CS Santa Lúcia'!M29+'205-DIC I'!M29+'206-DIC III'!M29+'208-CS Vista Alegre'!M29+'209-Cs Tancredo-c. eliseos'!M29+'212-CS Capivari'!M29+'213-CS Aeroporto'!M29+'216-193- Ouro Verde'!M29+'217-CS São Cristovão'!M29+'218-CS Itatinga'!M29+'225- União de Bairros'!M29</f>
        <v>0</v>
      </c>
      <c r="N29" s="6">
        <f>'003-Ambulatório'!N29+'004-Laboratório'!N29+'190-Distrito Sudoeste'!N29+'192-Centro Esp.Odont.-CEO'!N29+'195-Visa Sudoeste'!N29+'196-Caps David Capistrano'!N29+'197-Botica'!N29+'198-CS Santo antonio'!N29+'199-CS Vila União CAIC'!N29+'200-Tear das artes'!N29+'201-Caps Aeroporto-NovoTempo'!N29+'203-CS Santa Lúcia'!N29+'205-DIC I'!N29+'206-DIC III'!N29+'208-CS Vista Alegre'!N29+'209-Cs Tancredo-c. eliseos'!N29+'212-CS Capivari'!N29+'213-CS Aeroporto'!N29+'216-193- Ouro Verde'!N29+'217-CS São Cristovão'!N29+'218-CS Itatinga'!N29+'225- União de Bairros'!N29</f>
        <v>0</v>
      </c>
    </row>
    <row r="30" spans="2:14" ht="12.75">
      <c r="B30" s="5" t="s">
        <v>21</v>
      </c>
      <c r="C30" s="6">
        <f>'003-Ambulatório'!C30+'004-Laboratório'!C30+'190-Distrito Sudoeste'!C30+'192-Centro Esp.Odont.-CEO'!C30+'195-Visa Sudoeste'!C30+'196-Caps David Capistrano'!C30+'197-Botica'!C30+'198-CS Santo antonio'!C30+'199-CS Vila União CAIC'!C30+'200-Tear das artes'!C30+'201-Caps Aeroporto-NovoTempo'!C30+'203-CS Santa Lúcia'!C30+'205-DIC I'!C30+'206-DIC III'!C30+'208-CS Vista Alegre'!C30+'209-Cs Tancredo-c. eliseos'!C30+'212-CS Capivari'!C30+'213-CS Aeroporto'!C30+'216-193- Ouro Verde'!C30+'217-CS São Cristovão'!C30+'218-CS Itatinga'!C30+'225- União de Bairros'!C30</f>
        <v>0</v>
      </c>
      <c r="D30" s="6">
        <f>'003-Ambulatório'!D30+'004-Laboratório'!D30+'190-Distrito Sudoeste'!D30+'192-Centro Esp.Odont.-CEO'!D30+'195-Visa Sudoeste'!D30+'196-Caps David Capistrano'!D30+'197-Botica'!D30+'198-CS Santo antonio'!D30+'199-CS Vila União CAIC'!D30+'200-Tear das artes'!D30+'201-Caps Aeroporto-NovoTempo'!D30+'203-CS Santa Lúcia'!D30+'205-DIC I'!D30+'206-DIC III'!D30+'208-CS Vista Alegre'!D30+'209-Cs Tancredo-c. eliseos'!D30+'212-CS Capivari'!D30+'213-CS Aeroporto'!D30+'216-193- Ouro Verde'!D30+'217-CS São Cristovão'!D30+'218-CS Itatinga'!D30+'225- União de Bairros'!D30</f>
        <v>0</v>
      </c>
      <c r="E30" s="6">
        <f>'003-Ambulatório'!E30+'004-Laboratório'!E30+'190-Distrito Sudoeste'!E30+'192-Centro Esp.Odont.-CEO'!E30+'195-Visa Sudoeste'!E30+'196-Caps David Capistrano'!E30+'197-Botica'!E30+'198-CS Santo antonio'!E30+'199-CS Vila União CAIC'!E30+'200-Tear das artes'!E30+'201-Caps Aeroporto-NovoTempo'!E30+'203-CS Santa Lúcia'!E30+'205-DIC I'!E30+'206-DIC III'!E30+'208-CS Vista Alegre'!E30+'209-Cs Tancredo-c. eliseos'!E30+'212-CS Capivari'!E30+'213-CS Aeroporto'!E30+'216-193- Ouro Verde'!E30+'217-CS São Cristovão'!E30+'218-CS Itatinga'!E30+'225- União de Bairros'!E30</f>
        <v>0</v>
      </c>
      <c r="F30" s="6">
        <f>'003-Ambulatório'!F30+'004-Laboratório'!F30+'190-Distrito Sudoeste'!F30+'192-Centro Esp.Odont.-CEO'!F30+'195-Visa Sudoeste'!F30+'196-Caps David Capistrano'!F30+'197-Botica'!F30+'198-CS Santo antonio'!F30+'199-CS Vila União CAIC'!F30+'200-Tear das artes'!F30+'201-Caps Aeroporto-NovoTempo'!F30+'203-CS Santa Lúcia'!F30+'205-DIC I'!F30+'206-DIC III'!F30+'208-CS Vista Alegre'!F30+'209-Cs Tancredo-c. eliseos'!F30+'212-CS Capivari'!F30+'213-CS Aeroporto'!F30+'216-193- Ouro Verde'!F30+'217-CS São Cristovão'!F30+'218-CS Itatinga'!F30+'225- União de Bairros'!F30</f>
        <v>0</v>
      </c>
      <c r="G30" s="6">
        <f>'003-Ambulatório'!G30+'004-Laboratório'!G30+'190-Distrito Sudoeste'!G30+'192-Centro Esp.Odont.-CEO'!G30+'195-Visa Sudoeste'!G30+'196-Caps David Capistrano'!G30+'197-Botica'!G30+'198-CS Santo antonio'!G30+'199-CS Vila União CAIC'!G30+'200-Tear das artes'!G30+'201-Caps Aeroporto-NovoTempo'!G30+'203-CS Santa Lúcia'!G30+'205-DIC I'!G30+'206-DIC III'!G30+'208-CS Vista Alegre'!G30+'209-Cs Tancredo-c. eliseos'!G30+'212-CS Capivari'!G30+'213-CS Aeroporto'!G30+'216-193- Ouro Verde'!G30+'217-CS São Cristovão'!G30+'218-CS Itatinga'!G30+'225- União de Bairros'!G30</f>
        <v>0</v>
      </c>
      <c r="H30" s="6">
        <f>'003-Ambulatório'!H30+'004-Laboratório'!H30+'190-Distrito Sudoeste'!H30+'192-Centro Esp.Odont.-CEO'!H30+'195-Visa Sudoeste'!H30+'196-Caps David Capistrano'!H30+'197-Botica'!H30+'198-CS Santo antonio'!H30+'199-CS Vila União CAIC'!H30+'200-Tear das artes'!H30+'201-Caps Aeroporto-NovoTempo'!H30+'203-CS Santa Lúcia'!H30+'205-DIC I'!H30+'206-DIC III'!H30+'208-CS Vista Alegre'!H30+'209-Cs Tancredo-c. eliseos'!H30+'212-CS Capivari'!H30+'213-CS Aeroporto'!H30+'216-193- Ouro Verde'!H30+'217-CS São Cristovão'!H30+'218-CS Itatinga'!H30+'225- União de Bairros'!H30</f>
        <v>0</v>
      </c>
      <c r="I30" s="6">
        <f>'003-Ambulatório'!I30+'004-Laboratório'!I30+'190-Distrito Sudoeste'!I30+'192-Centro Esp.Odont.-CEO'!I30+'195-Visa Sudoeste'!I30+'196-Caps David Capistrano'!I30+'197-Botica'!I30+'198-CS Santo antonio'!I30+'199-CS Vila União CAIC'!I30+'200-Tear das artes'!I30+'201-Caps Aeroporto-NovoTempo'!I30+'203-CS Santa Lúcia'!I30+'205-DIC I'!I30+'206-DIC III'!I30+'208-CS Vista Alegre'!I30+'209-Cs Tancredo-c. eliseos'!I30+'212-CS Capivari'!I30+'213-CS Aeroporto'!I30+'216-193- Ouro Verde'!I30+'217-CS São Cristovão'!I30+'218-CS Itatinga'!I30+'225- União de Bairros'!I30</f>
        <v>0</v>
      </c>
      <c r="J30" s="6">
        <f>'003-Ambulatório'!J30+'004-Laboratório'!J30+'190-Distrito Sudoeste'!J30+'192-Centro Esp.Odont.-CEO'!J30+'195-Visa Sudoeste'!J30+'196-Caps David Capistrano'!J30+'197-Botica'!J30+'198-CS Santo antonio'!J30+'199-CS Vila União CAIC'!J30+'200-Tear das artes'!J30+'201-Caps Aeroporto-NovoTempo'!J30+'203-CS Santa Lúcia'!J30+'205-DIC I'!J30+'206-DIC III'!J30+'208-CS Vista Alegre'!J30+'209-Cs Tancredo-c. eliseos'!J30+'212-CS Capivari'!J30+'213-CS Aeroporto'!J30+'216-193- Ouro Verde'!J30+'217-CS São Cristovão'!J30+'218-CS Itatinga'!J30+'225- União de Bairros'!J30</f>
        <v>0</v>
      </c>
      <c r="K30" s="6">
        <f>'003-Ambulatório'!K30+'004-Laboratório'!K30+'190-Distrito Sudoeste'!K30+'192-Centro Esp.Odont.-CEO'!K30+'195-Visa Sudoeste'!K30+'196-Caps David Capistrano'!K30+'197-Botica'!K30+'198-CS Santo antonio'!K30+'199-CS Vila União CAIC'!K30+'200-Tear das artes'!K30+'201-Caps Aeroporto-NovoTempo'!K30+'203-CS Santa Lúcia'!K30+'205-DIC I'!K30+'206-DIC III'!K30+'208-CS Vista Alegre'!K30+'209-Cs Tancredo-c. eliseos'!K30+'212-CS Capivari'!K30+'213-CS Aeroporto'!K30+'216-193- Ouro Verde'!K30+'217-CS São Cristovão'!K30+'218-CS Itatinga'!K30+'225- União de Bairros'!K30</f>
        <v>0</v>
      </c>
      <c r="L30" s="6">
        <f>'003-Ambulatório'!L30+'004-Laboratório'!L30+'190-Distrito Sudoeste'!L30+'192-Centro Esp.Odont.-CEO'!L30+'195-Visa Sudoeste'!L30+'196-Caps David Capistrano'!L30+'197-Botica'!L30+'198-CS Santo antonio'!L30+'199-CS Vila União CAIC'!L30+'200-Tear das artes'!L30+'201-Caps Aeroporto-NovoTempo'!L30+'203-CS Santa Lúcia'!L30+'205-DIC I'!L30+'206-DIC III'!L30+'208-CS Vista Alegre'!L30+'209-Cs Tancredo-c. eliseos'!L30+'212-CS Capivari'!L30+'213-CS Aeroporto'!L30+'216-193- Ouro Verde'!L30+'217-CS São Cristovão'!L30+'218-CS Itatinga'!L30+'225- União de Bairros'!L30</f>
        <v>0</v>
      </c>
      <c r="M30" s="6">
        <f>'003-Ambulatório'!M30+'004-Laboratório'!M30+'190-Distrito Sudoeste'!M30+'192-Centro Esp.Odont.-CEO'!M30+'195-Visa Sudoeste'!M30+'196-Caps David Capistrano'!M30+'197-Botica'!M30+'198-CS Santo antonio'!M30+'199-CS Vila União CAIC'!M30+'200-Tear das artes'!M30+'201-Caps Aeroporto-NovoTempo'!M30+'203-CS Santa Lúcia'!M30+'205-DIC I'!M30+'206-DIC III'!M30+'208-CS Vista Alegre'!M30+'209-Cs Tancredo-c. eliseos'!M30+'212-CS Capivari'!M30+'213-CS Aeroporto'!M30+'216-193- Ouro Verde'!M30+'217-CS São Cristovão'!M30+'218-CS Itatinga'!M30+'225- União de Bairros'!M30</f>
        <v>0</v>
      </c>
      <c r="N30" s="6">
        <f>'003-Ambulatório'!N30+'004-Laboratório'!N30+'190-Distrito Sudoeste'!N30+'192-Centro Esp.Odont.-CEO'!N30+'195-Visa Sudoeste'!N30+'196-Caps David Capistrano'!N30+'197-Botica'!N30+'198-CS Santo antonio'!N30+'199-CS Vila União CAIC'!N30+'200-Tear das artes'!N30+'201-Caps Aeroporto-NovoTempo'!N30+'203-CS Santa Lúcia'!N30+'205-DIC I'!N30+'206-DIC III'!N30+'208-CS Vista Alegre'!N30+'209-Cs Tancredo-c. eliseos'!N30+'212-CS Capivari'!N30+'213-CS Aeroporto'!N30+'216-193- Ouro Verde'!N30+'217-CS São Cristovão'!N30+'218-CS Itatinga'!N30+'225- União de Bairros'!N30</f>
        <v>0</v>
      </c>
    </row>
    <row r="31" spans="2:14" ht="12.75">
      <c r="B31" s="5" t="s">
        <v>62</v>
      </c>
      <c r="C31" s="6">
        <f>'003-Ambulatório'!C31+'004-Laboratório'!C31+'190-Distrito Sudoeste'!C31+'192-Centro Esp.Odont.-CEO'!C31+'195-Visa Sudoeste'!C31+'196-Caps David Capistrano'!C31+'197-Botica'!C31+'198-CS Santo antonio'!C31+'199-CS Vila União CAIC'!C31+'200-Tear das artes'!C31+'201-Caps Aeroporto-NovoTempo'!C31+'203-CS Santa Lúcia'!C31+'205-DIC I'!C31+'206-DIC III'!C31+'208-CS Vista Alegre'!C31+'209-Cs Tancredo-c. eliseos'!C31+'212-CS Capivari'!C31+'213-CS Aeroporto'!C31+'216-193- Ouro Verde'!C31+'217-CS São Cristovão'!C31+'218-CS Itatinga'!C31+'225- União de Bairros'!C31</f>
        <v>0</v>
      </c>
      <c r="D31" s="6">
        <f>'003-Ambulatório'!D31+'004-Laboratório'!D31+'190-Distrito Sudoeste'!D31+'192-Centro Esp.Odont.-CEO'!D31+'195-Visa Sudoeste'!D31+'196-Caps David Capistrano'!D31+'197-Botica'!D31+'198-CS Santo antonio'!D31+'199-CS Vila União CAIC'!D31+'200-Tear das artes'!D31+'201-Caps Aeroporto-NovoTempo'!D31+'203-CS Santa Lúcia'!D31+'205-DIC I'!D31+'206-DIC III'!D31+'208-CS Vista Alegre'!D31+'209-Cs Tancredo-c. eliseos'!D31+'212-CS Capivari'!D31+'213-CS Aeroporto'!D31+'216-193- Ouro Verde'!D31+'217-CS São Cristovão'!D31+'218-CS Itatinga'!D31+'225- União de Bairros'!D31</f>
        <v>0</v>
      </c>
      <c r="E31" s="6">
        <f>'003-Ambulatório'!E31+'004-Laboratório'!E31+'190-Distrito Sudoeste'!E31+'192-Centro Esp.Odont.-CEO'!E31+'195-Visa Sudoeste'!E31+'196-Caps David Capistrano'!E31+'197-Botica'!E31+'198-CS Santo antonio'!E31+'199-CS Vila União CAIC'!E31+'200-Tear das artes'!E31+'201-Caps Aeroporto-NovoTempo'!E31+'203-CS Santa Lúcia'!E31+'205-DIC I'!E31+'206-DIC III'!E31+'208-CS Vista Alegre'!E31+'209-Cs Tancredo-c. eliseos'!E31+'212-CS Capivari'!E31+'213-CS Aeroporto'!E31+'216-193- Ouro Verde'!E31+'217-CS São Cristovão'!E31+'218-CS Itatinga'!E31+'225- União de Bairros'!E31</f>
        <v>0</v>
      </c>
      <c r="F31" s="6">
        <f>'003-Ambulatório'!F31+'004-Laboratório'!F31+'190-Distrito Sudoeste'!F31+'192-Centro Esp.Odont.-CEO'!F31+'195-Visa Sudoeste'!F31+'196-Caps David Capistrano'!F31+'197-Botica'!F31+'198-CS Santo antonio'!F31+'199-CS Vila União CAIC'!F31+'200-Tear das artes'!F31+'201-Caps Aeroporto-NovoTempo'!F31+'203-CS Santa Lúcia'!F31+'205-DIC I'!F31+'206-DIC III'!F31+'208-CS Vista Alegre'!F31+'209-Cs Tancredo-c. eliseos'!F31+'212-CS Capivari'!F31+'213-CS Aeroporto'!F31+'216-193- Ouro Verde'!F31+'217-CS São Cristovão'!F31+'218-CS Itatinga'!F31+'225- União de Bairros'!F31</f>
        <v>0</v>
      </c>
      <c r="G31" s="6">
        <f>'003-Ambulatório'!G31+'004-Laboratório'!G31+'190-Distrito Sudoeste'!G31+'192-Centro Esp.Odont.-CEO'!G31+'195-Visa Sudoeste'!G31+'196-Caps David Capistrano'!G31+'197-Botica'!G31+'198-CS Santo antonio'!G31+'199-CS Vila União CAIC'!G31+'200-Tear das artes'!G31+'201-Caps Aeroporto-NovoTempo'!G31+'203-CS Santa Lúcia'!G31+'205-DIC I'!G31+'206-DIC III'!G31+'208-CS Vista Alegre'!G31+'209-Cs Tancredo-c. eliseos'!G31+'212-CS Capivari'!G31+'213-CS Aeroporto'!G31+'216-193- Ouro Verde'!G31+'217-CS São Cristovão'!G31+'218-CS Itatinga'!G31+'225- União de Bairros'!G31</f>
        <v>0</v>
      </c>
      <c r="H31" s="6">
        <f>'003-Ambulatório'!H31+'004-Laboratório'!H31+'190-Distrito Sudoeste'!H31+'192-Centro Esp.Odont.-CEO'!H31+'195-Visa Sudoeste'!H31+'196-Caps David Capistrano'!H31+'197-Botica'!H31+'198-CS Santo antonio'!H31+'199-CS Vila União CAIC'!H31+'200-Tear das artes'!H31+'201-Caps Aeroporto-NovoTempo'!H31+'203-CS Santa Lúcia'!H31+'205-DIC I'!H31+'206-DIC III'!H31+'208-CS Vista Alegre'!H31+'209-Cs Tancredo-c. eliseos'!H31+'212-CS Capivari'!H31+'213-CS Aeroporto'!H31+'216-193- Ouro Verde'!H31+'217-CS São Cristovão'!H31+'218-CS Itatinga'!H31+'225- União de Bairros'!H31</f>
        <v>0</v>
      </c>
      <c r="I31" s="6">
        <f>'003-Ambulatório'!I31+'004-Laboratório'!I31+'190-Distrito Sudoeste'!I31+'192-Centro Esp.Odont.-CEO'!I31+'195-Visa Sudoeste'!I31+'196-Caps David Capistrano'!I31+'197-Botica'!I31+'198-CS Santo antonio'!I31+'199-CS Vila União CAIC'!I31+'200-Tear das artes'!I31+'201-Caps Aeroporto-NovoTempo'!I31+'203-CS Santa Lúcia'!I31+'205-DIC I'!I31+'206-DIC III'!I31+'208-CS Vista Alegre'!I31+'209-Cs Tancredo-c. eliseos'!I31+'212-CS Capivari'!I31+'213-CS Aeroporto'!I31+'216-193- Ouro Verde'!I31+'217-CS São Cristovão'!I31+'218-CS Itatinga'!I31+'225- União de Bairros'!I31</f>
        <v>0</v>
      </c>
      <c r="J31" s="6">
        <f>'003-Ambulatório'!J31+'004-Laboratório'!J31+'190-Distrito Sudoeste'!J31+'192-Centro Esp.Odont.-CEO'!J31+'195-Visa Sudoeste'!J31+'196-Caps David Capistrano'!J31+'197-Botica'!J31+'198-CS Santo antonio'!J31+'199-CS Vila União CAIC'!J31+'200-Tear das artes'!J31+'201-Caps Aeroporto-NovoTempo'!J31+'203-CS Santa Lúcia'!J31+'205-DIC I'!J31+'206-DIC III'!J31+'208-CS Vista Alegre'!J31+'209-Cs Tancredo-c. eliseos'!J31+'212-CS Capivari'!J31+'213-CS Aeroporto'!J31+'216-193- Ouro Verde'!J31+'217-CS São Cristovão'!J31+'218-CS Itatinga'!J31+'225- União de Bairros'!J31</f>
        <v>0</v>
      </c>
      <c r="K31" s="6">
        <f>'003-Ambulatório'!K31+'004-Laboratório'!K31+'190-Distrito Sudoeste'!K31+'192-Centro Esp.Odont.-CEO'!K31+'195-Visa Sudoeste'!K31+'196-Caps David Capistrano'!K31+'197-Botica'!K31+'198-CS Santo antonio'!K31+'199-CS Vila União CAIC'!K31+'200-Tear das artes'!K31+'201-Caps Aeroporto-NovoTempo'!K31+'203-CS Santa Lúcia'!K31+'205-DIC I'!K31+'206-DIC III'!K31+'208-CS Vista Alegre'!K31+'209-Cs Tancredo-c. eliseos'!K31+'212-CS Capivari'!K31+'213-CS Aeroporto'!K31+'216-193- Ouro Verde'!K31+'217-CS São Cristovão'!K31+'218-CS Itatinga'!K31+'225- União de Bairros'!K31</f>
        <v>0</v>
      </c>
      <c r="L31" s="6">
        <f>'003-Ambulatório'!L31+'004-Laboratório'!L31+'190-Distrito Sudoeste'!L31+'192-Centro Esp.Odont.-CEO'!L31+'195-Visa Sudoeste'!L31+'196-Caps David Capistrano'!L31+'197-Botica'!L31+'198-CS Santo antonio'!L31+'199-CS Vila União CAIC'!L31+'200-Tear das artes'!L31+'201-Caps Aeroporto-NovoTempo'!L31+'203-CS Santa Lúcia'!L31+'205-DIC I'!L31+'206-DIC III'!L31+'208-CS Vista Alegre'!L31+'209-Cs Tancredo-c. eliseos'!L31+'212-CS Capivari'!L31+'213-CS Aeroporto'!L31+'216-193- Ouro Verde'!L31+'217-CS São Cristovão'!L31+'218-CS Itatinga'!L31+'225- União de Bairros'!L31</f>
        <v>0</v>
      </c>
      <c r="M31" s="6">
        <f>'003-Ambulatório'!M31+'004-Laboratório'!M31+'190-Distrito Sudoeste'!M31+'192-Centro Esp.Odont.-CEO'!M31+'195-Visa Sudoeste'!M31+'196-Caps David Capistrano'!M31+'197-Botica'!M31+'198-CS Santo antonio'!M31+'199-CS Vila União CAIC'!M31+'200-Tear das artes'!M31+'201-Caps Aeroporto-NovoTempo'!M31+'203-CS Santa Lúcia'!M31+'205-DIC I'!M31+'206-DIC III'!M31+'208-CS Vista Alegre'!M31+'209-Cs Tancredo-c. eliseos'!M31+'212-CS Capivari'!M31+'213-CS Aeroporto'!M31+'216-193- Ouro Verde'!M31+'217-CS São Cristovão'!M31+'218-CS Itatinga'!M31+'225- União de Bairros'!M31</f>
        <v>0</v>
      </c>
      <c r="N31" s="6">
        <f>'003-Ambulatório'!N31+'004-Laboratório'!N31+'190-Distrito Sudoeste'!N31+'192-Centro Esp.Odont.-CEO'!N31+'195-Visa Sudoeste'!N31+'196-Caps David Capistrano'!N31+'197-Botica'!N31+'198-CS Santo antonio'!N31+'199-CS Vila União CAIC'!N31+'200-Tear das artes'!N31+'201-Caps Aeroporto-NovoTempo'!N31+'203-CS Santa Lúcia'!N31+'205-DIC I'!N31+'206-DIC III'!N31+'208-CS Vista Alegre'!N31+'209-Cs Tancredo-c. eliseos'!N31+'212-CS Capivari'!N31+'213-CS Aeroporto'!N31+'216-193- Ouro Verde'!N31+'217-CS São Cristovão'!N31+'218-CS Itatinga'!N31+'225- União de Bairros'!N31</f>
        <v>0</v>
      </c>
    </row>
    <row r="32" spans="2:14" ht="12.75">
      <c r="B32" s="5" t="s">
        <v>22</v>
      </c>
      <c r="C32" s="6">
        <f>'003-Ambulatório'!C32+'004-Laboratório'!C32+'190-Distrito Sudoeste'!C32+'192-Centro Esp.Odont.-CEO'!C32+'195-Visa Sudoeste'!C32+'196-Caps David Capistrano'!C32+'197-Botica'!C32+'198-CS Santo antonio'!C32+'199-CS Vila União CAIC'!C32+'200-Tear das artes'!C32+'201-Caps Aeroporto-NovoTempo'!C32+'203-CS Santa Lúcia'!C32+'205-DIC I'!C32+'206-DIC III'!C32+'208-CS Vista Alegre'!C32+'209-Cs Tancredo-c. eliseos'!C32+'212-CS Capivari'!C32+'213-CS Aeroporto'!C32+'216-193- Ouro Verde'!C32+'217-CS São Cristovão'!C32+'218-CS Itatinga'!C32+'225- União de Bairros'!C32</f>
        <v>15.569999999999999</v>
      </c>
      <c r="D32" s="6">
        <f>'003-Ambulatório'!D32+'004-Laboratório'!D32+'190-Distrito Sudoeste'!D32+'192-Centro Esp.Odont.-CEO'!D32+'195-Visa Sudoeste'!D32+'196-Caps David Capistrano'!D32+'197-Botica'!D32+'198-CS Santo antonio'!D32+'199-CS Vila União CAIC'!D32+'200-Tear das artes'!D32+'201-Caps Aeroporto-NovoTempo'!D32+'203-CS Santa Lúcia'!D32+'205-DIC I'!D32+'206-DIC III'!D32+'208-CS Vista Alegre'!D32+'209-Cs Tancredo-c. eliseos'!D32+'212-CS Capivari'!D32+'213-CS Aeroporto'!D32+'216-193- Ouro Verde'!D32+'217-CS São Cristovão'!D32+'218-CS Itatinga'!D32+'225- União de Bairros'!D32</f>
        <v>1.95</v>
      </c>
      <c r="E32" s="6">
        <f>'003-Ambulatório'!E32+'004-Laboratório'!E32+'190-Distrito Sudoeste'!E32+'192-Centro Esp.Odont.-CEO'!E32+'195-Visa Sudoeste'!E32+'196-Caps David Capistrano'!E32+'197-Botica'!E32+'198-CS Santo antonio'!E32+'199-CS Vila União CAIC'!E32+'200-Tear das artes'!E32+'201-Caps Aeroporto-NovoTempo'!E32+'203-CS Santa Lúcia'!E32+'205-DIC I'!E32+'206-DIC III'!E32+'208-CS Vista Alegre'!E32+'209-Cs Tancredo-c. eliseos'!E32+'212-CS Capivari'!E32+'213-CS Aeroporto'!E32+'216-193- Ouro Verde'!E32+'217-CS São Cristovão'!E32+'218-CS Itatinga'!E32+'225- União de Bairros'!E32</f>
        <v>1400</v>
      </c>
      <c r="F32" s="6">
        <f>'003-Ambulatório'!F32+'004-Laboratório'!F32+'190-Distrito Sudoeste'!F32+'192-Centro Esp.Odont.-CEO'!F32+'195-Visa Sudoeste'!F32+'196-Caps David Capistrano'!F32+'197-Botica'!F32+'198-CS Santo antonio'!F32+'199-CS Vila União CAIC'!F32+'200-Tear das artes'!F32+'201-Caps Aeroporto-NovoTempo'!F32+'203-CS Santa Lúcia'!F32+'205-DIC I'!F32+'206-DIC III'!F32+'208-CS Vista Alegre'!F32+'209-Cs Tancredo-c. eliseos'!F32+'212-CS Capivari'!F32+'213-CS Aeroporto'!F32+'216-193- Ouro Verde'!F32+'217-CS São Cristovão'!F32+'218-CS Itatinga'!F32+'225- União de Bairros'!F32</f>
        <v>2806.490000000001</v>
      </c>
      <c r="G32" s="6">
        <f>'003-Ambulatório'!G32+'004-Laboratório'!G32+'190-Distrito Sudoeste'!G32+'192-Centro Esp.Odont.-CEO'!G32+'195-Visa Sudoeste'!G32+'196-Caps David Capistrano'!G32+'197-Botica'!G32+'198-CS Santo antonio'!G32+'199-CS Vila União CAIC'!G32+'200-Tear das artes'!G32+'201-Caps Aeroporto-NovoTempo'!G32+'203-CS Santa Lúcia'!G32+'205-DIC I'!G32+'206-DIC III'!G32+'208-CS Vista Alegre'!G32+'209-Cs Tancredo-c. eliseos'!G32+'212-CS Capivari'!G32+'213-CS Aeroporto'!G32+'216-193- Ouro Verde'!G32+'217-CS São Cristovão'!G32+'218-CS Itatinga'!G32+'225- União de Bairros'!G32</f>
        <v>2970.4300000000003</v>
      </c>
      <c r="H32" s="6">
        <f>'003-Ambulatório'!H32+'004-Laboratório'!H32+'190-Distrito Sudoeste'!H32+'192-Centro Esp.Odont.-CEO'!H32+'195-Visa Sudoeste'!H32+'196-Caps David Capistrano'!H32+'197-Botica'!H32+'198-CS Santo antonio'!H32+'199-CS Vila União CAIC'!H32+'200-Tear das artes'!H32+'201-Caps Aeroporto-NovoTempo'!H32+'203-CS Santa Lúcia'!H32+'205-DIC I'!H32+'206-DIC III'!H32+'208-CS Vista Alegre'!H32+'209-Cs Tancredo-c. eliseos'!H32+'212-CS Capivari'!H32+'213-CS Aeroporto'!H32+'216-193- Ouro Verde'!H32+'217-CS São Cristovão'!H32+'218-CS Itatinga'!H32+'225- União de Bairros'!H32</f>
        <v>566.22</v>
      </c>
      <c r="I32" s="6">
        <f>'003-Ambulatório'!I32+'004-Laboratório'!I32+'190-Distrito Sudoeste'!I32+'192-Centro Esp.Odont.-CEO'!I32+'195-Visa Sudoeste'!I32+'196-Caps David Capistrano'!I32+'197-Botica'!I32+'198-CS Santo antonio'!I32+'199-CS Vila União CAIC'!I32+'200-Tear das artes'!I32+'201-Caps Aeroporto-NovoTempo'!I32+'203-CS Santa Lúcia'!I32+'205-DIC I'!I32+'206-DIC III'!I32+'208-CS Vista Alegre'!I32+'209-Cs Tancredo-c. eliseos'!I32+'212-CS Capivari'!I32+'213-CS Aeroporto'!I32+'216-193- Ouro Verde'!I32+'217-CS São Cristovão'!I32+'218-CS Itatinga'!I32+'225- União de Bairros'!I32</f>
        <v>0</v>
      </c>
      <c r="J32" s="6">
        <f>'003-Ambulatório'!J32+'004-Laboratório'!J32+'190-Distrito Sudoeste'!J32+'192-Centro Esp.Odont.-CEO'!J32+'195-Visa Sudoeste'!J32+'196-Caps David Capistrano'!J32+'197-Botica'!J32+'198-CS Santo antonio'!J32+'199-CS Vila União CAIC'!J32+'200-Tear das artes'!J32+'201-Caps Aeroporto-NovoTempo'!J32+'203-CS Santa Lúcia'!J32+'205-DIC I'!J32+'206-DIC III'!J32+'208-CS Vista Alegre'!J32+'209-Cs Tancredo-c. eliseos'!J32+'212-CS Capivari'!J32+'213-CS Aeroporto'!J32+'216-193- Ouro Verde'!J32+'217-CS São Cristovão'!J32+'218-CS Itatinga'!J32+'225- União de Bairros'!J32</f>
        <v>3940.6299999999997</v>
      </c>
      <c r="K32" s="6">
        <f>'003-Ambulatório'!K32+'004-Laboratório'!K32+'190-Distrito Sudoeste'!K32+'192-Centro Esp.Odont.-CEO'!K32+'195-Visa Sudoeste'!K32+'196-Caps David Capistrano'!K32+'197-Botica'!K32+'198-CS Santo antonio'!K32+'199-CS Vila União CAIC'!K32+'200-Tear das artes'!K32+'201-Caps Aeroporto-NovoTempo'!K32+'203-CS Santa Lúcia'!K32+'205-DIC I'!K32+'206-DIC III'!K32+'208-CS Vista Alegre'!K32+'209-Cs Tancredo-c. eliseos'!K32+'212-CS Capivari'!K32+'213-CS Aeroporto'!K32+'216-193- Ouro Verde'!K32+'217-CS São Cristovão'!K32+'218-CS Itatinga'!K32+'225- União de Bairros'!K32</f>
        <v>50</v>
      </c>
      <c r="L32" s="6">
        <f>'003-Ambulatório'!L32+'004-Laboratório'!L32+'190-Distrito Sudoeste'!L32+'192-Centro Esp.Odont.-CEO'!L32+'195-Visa Sudoeste'!L32+'196-Caps David Capistrano'!L32+'197-Botica'!L32+'198-CS Santo antonio'!L32+'199-CS Vila União CAIC'!L32+'200-Tear das artes'!L32+'201-Caps Aeroporto-NovoTempo'!L32+'203-CS Santa Lúcia'!L32+'205-DIC I'!L32+'206-DIC III'!L32+'208-CS Vista Alegre'!L32+'209-Cs Tancredo-c. eliseos'!L32+'212-CS Capivari'!L32+'213-CS Aeroporto'!L32+'216-193- Ouro Verde'!L32+'217-CS São Cristovão'!L32+'218-CS Itatinga'!L32+'225- União de Bairros'!L32</f>
        <v>2.28</v>
      </c>
      <c r="M32" s="6">
        <f>'003-Ambulatório'!M32+'004-Laboratório'!M32+'190-Distrito Sudoeste'!M32+'192-Centro Esp.Odont.-CEO'!M32+'195-Visa Sudoeste'!M32+'196-Caps David Capistrano'!M32+'197-Botica'!M32+'198-CS Santo antonio'!M32+'199-CS Vila União CAIC'!M32+'200-Tear das artes'!M32+'201-Caps Aeroporto-NovoTempo'!M32+'203-CS Santa Lúcia'!M32+'205-DIC I'!M32+'206-DIC III'!M32+'208-CS Vista Alegre'!M32+'209-Cs Tancredo-c. eliseos'!M32+'212-CS Capivari'!M32+'213-CS Aeroporto'!M32+'216-193- Ouro Verde'!M32+'217-CS São Cristovão'!M32+'218-CS Itatinga'!M32+'225- União de Bairros'!M32</f>
        <v>0</v>
      </c>
      <c r="N32" s="6">
        <f>'003-Ambulatório'!N32+'004-Laboratório'!N32+'190-Distrito Sudoeste'!N32+'192-Centro Esp.Odont.-CEO'!N32+'195-Visa Sudoeste'!N32+'196-Caps David Capistrano'!N32+'197-Botica'!N32+'198-CS Santo antonio'!N32+'199-CS Vila União CAIC'!N32+'200-Tear das artes'!N32+'201-Caps Aeroporto-NovoTempo'!N32+'203-CS Santa Lúcia'!N32+'205-DIC I'!N32+'206-DIC III'!N32+'208-CS Vista Alegre'!N32+'209-Cs Tancredo-c. eliseos'!N32+'212-CS Capivari'!N32+'213-CS Aeroporto'!N32+'216-193- Ouro Verde'!N32+'217-CS São Cristovão'!N32+'218-CS Itatinga'!N32+'225- União de Bairros'!N32</f>
        <v>50</v>
      </c>
    </row>
    <row r="33" spans="2:14" ht="12.75">
      <c r="B33" s="5" t="s">
        <v>63</v>
      </c>
      <c r="C33" s="6">
        <f>'003-Ambulatório'!C33+'004-Laboratório'!C33+'190-Distrito Sudoeste'!C33+'192-Centro Esp.Odont.-CEO'!C33+'195-Visa Sudoeste'!C33+'196-Caps David Capistrano'!C33+'197-Botica'!C33+'198-CS Santo antonio'!C33+'199-CS Vila União CAIC'!C33+'200-Tear das artes'!C33+'201-Caps Aeroporto-NovoTempo'!C33+'203-CS Santa Lúcia'!C33+'205-DIC I'!C33+'206-DIC III'!C33+'208-CS Vista Alegre'!C33+'209-Cs Tancredo-c. eliseos'!C33+'212-CS Capivari'!C33+'213-CS Aeroporto'!C33+'216-193- Ouro Verde'!C33+'217-CS São Cristovão'!C33+'218-CS Itatinga'!C33+'225- União de Bairros'!C33</f>
        <v>1047</v>
      </c>
      <c r="D33" s="6">
        <f>'003-Ambulatório'!D33+'004-Laboratório'!D33+'190-Distrito Sudoeste'!D33+'192-Centro Esp.Odont.-CEO'!D33+'195-Visa Sudoeste'!D33+'196-Caps David Capistrano'!D33+'197-Botica'!D33+'198-CS Santo antonio'!D33+'199-CS Vila União CAIC'!D33+'200-Tear das artes'!D33+'201-Caps Aeroporto-NovoTempo'!D33+'203-CS Santa Lúcia'!D33+'205-DIC I'!D33+'206-DIC III'!D33+'208-CS Vista Alegre'!D33+'209-Cs Tancredo-c. eliseos'!D33+'212-CS Capivari'!D33+'213-CS Aeroporto'!D33+'216-193- Ouro Verde'!D33+'217-CS São Cristovão'!D33+'218-CS Itatinga'!D33+'225- União de Bairros'!D33</f>
        <v>0</v>
      </c>
      <c r="E33" s="6">
        <f>'003-Ambulatório'!E33+'004-Laboratório'!E33+'190-Distrito Sudoeste'!E33+'192-Centro Esp.Odont.-CEO'!E33+'195-Visa Sudoeste'!E33+'196-Caps David Capistrano'!E33+'197-Botica'!E33+'198-CS Santo antonio'!E33+'199-CS Vila União CAIC'!E33+'200-Tear das artes'!E33+'201-Caps Aeroporto-NovoTempo'!E33+'203-CS Santa Lúcia'!E33+'205-DIC I'!E33+'206-DIC III'!E33+'208-CS Vista Alegre'!E33+'209-Cs Tancredo-c. eliseos'!E33+'212-CS Capivari'!E33+'213-CS Aeroporto'!E33+'216-193- Ouro Verde'!E33+'217-CS São Cristovão'!E33+'218-CS Itatinga'!E33+'225- União de Bairros'!E33</f>
        <v>0</v>
      </c>
      <c r="F33" s="6">
        <f>'003-Ambulatório'!F33+'004-Laboratório'!F33+'190-Distrito Sudoeste'!F33+'192-Centro Esp.Odont.-CEO'!F33+'195-Visa Sudoeste'!F33+'196-Caps David Capistrano'!F33+'197-Botica'!F33+'198-CS Santo antonio'!F33+'199-CS Vila União CAIC'!F33+'200-Tear das artes'!F33+'201-Caps Aeroporto-NovoTempo'!F33+'203-CS Santa Lúcia'!F33+'205-DIC I'!F33+'206-DIC III'!F33+'208-CS Vista Alegre'!F33+'209-Cs Tancredo-c. eliseos'!F33+'212-CS Capivari'!F33+'213-CS Aeroporto'!F33+'216-193- Ouro Verde'!F33+'217-CS São Cristovão'!F33+'218-CS Itatinga'!F33+'225- União de Bairros'!F33</f>
        <v>584014.54</v>
      </c>
      <c r="G33" s="6">
        <f>'003-Ambulatório'!G33+'004-Laboratório'!G33+'190-Distrito Sudoeste'!G33+'192-Centro Esp.Odont.-CEO'!G33+'195-Visa Sudoeste'!G33+'196-Caps David Capistrano'!G33+'197-Botica'!G33+'198-CS Santo antonio'!G33+'199-CS Vila União CAIC'!G33+'200-Tear das artes'!G33+'201-Caps Aeroporto-NovoTempo'!G33+'203-CS Santa Lúcia'!G33+'205-DIC I'!G33+'206-DIC III'!G33+'208-CS Vista Alegre'!G33+'209-Cs Tancredo-c. eliseos'!G33+'212-CS Capivari'!G33+'213-CS Aeroporto'!G33+'216-193- Ouro Verde'!G33+'217-CS São Cristovão'!G33+'218-CS Itatinga'!G33+'225- União de Bairros'!G33</f>
        <v>618629.58</v>
      </c>
      <c r="H33" s="6">
        <f>'003-Ambulatório'!H33+'004-Laboratório'!H33+'190-Distrito Sudoeste'!H33+'192-Centro Esp.Odont.-CEO'!H33+'195-Visa Sudoeste'!H33+'196-Caps David Capistrano'!H33+'197-Botica'!H33+'198-CS Santo antonio'!H33+'199-CS Vila União CAIC'!H33+'200-Tear das artes'!H33+'201-Caps Aeroporto-NovoTempo'!H33+'203-CS Santa Lúcia'!H33+'205-DIC I'!H33+'206-DIC III'!H33+'208-CS Vista Alegre'!H33+'209-Cs Tancredo-c. eliseos'!H33+'212-CS Capivari'!H33+'213-CS Aeroporto'!H33+'216-193- Ouro Verde'!H33+'217-CS São Cristovão'!H33+'218-CS Itatinga'!H33+'225- União de Bairros'!H33</f>
        <v>278273.45</v>
      </c>
      <c r="I33" s="6">
        <f>'003-Ambulatório'!I33+'004-Laboratório'!I33+'190-Distrito Sudoeste'!I33+'192-Centro Esp.Odont.-CEO'!I33+'195-Visa Sudoeste'!I33+'196-Caps David Capistrano'!I33+'197-Botica'!I33+'198-CS Santo antonio'!I33+'199-CS Vila União CAIC'!I33+'200-Tear das artes'!I33+'201-Caps Aeroporto-NovoTempo'!I33+'203-CS Santa Lúcia'!I33+'205-DIC I'!I33+'206-DIC III'!I33+'208-CS Vista Alegre'!I33+'209-Cs Tancredo-c. eliseos'!I33+'212-CS Capivari'!I33+'213-CS Aeroporto'!I33+'216-193- Ouro Verde'!I33+'217-CS São Cristovão'!I33+'218-CS Itatinga'!I33+'225- União de Bairros'!I33</f>
        <v>0</v>
      </c>
      <c r="J33" s="6">
        <f>'003-Ambulatório'!J33+'004-Laboratório'!J33+'190-Distrito Sudoeste'!J33+'192-Centro Esp.Odont.-CEO'!J33+'195-Visa Sudoeste'!J33+'196-Caps David Capistrano'!J33+'197-Botica'!J33+'198-CS Santo antonio'!J33+'199-CS Vila União CAIC'!J33+'200-Tear das artes'!J33+'201-Caps Aeroporto-NovoTempo'!J33+'203-CS Santa Lúcia'!J33+'205-DIC I'!J33+'206-DIC III'!J33+'208-CS Vista Alegre'!J33+'209-Cs Tancredo-c. eliseos'!J33+'212-CS Capivari'!J33+'213-CS Aeroporto'!J33+'216-193- Ouro Verde'!J33+'217-CS São Cristovão'!J33+'218-CS Itatinga'!J33+'225- União de Bairros'!J33</f>
        <v>817920.12</v>
      </c>
      <c r="K33" s="6">
        <f>'003-Ambulatório'!K33+'004-Laboratório'!K33+'190-Distrito Sudoeste'!K33+'192-Centro Esp.Odont.-CEO'!K33+'195-Visa Sudoeste'!K33+'196-Caps David Capistrano'!K33+'197-Botica'!K33+'198-CS Santo antonio'!K33+'199-CS Vila União CAIC'!K33+'200-Tear das artes'!K33+'201-Caps Aeroporto-NovoTempo'!K33+'203-CS Santa Lúcia'!K33+'205-DIC I'!K33+'206-DIC III'!K33+'208-CS Vista Alegre'!K33+'209-Cs Tancredo-c. eliseos'!K33+'212-CS Capivari'!K33+'213-CS Aeroporto'!K33+'216-193- Ouro Verde'!K33+'217-CS São Cristovão'!K33+'218-CS Itatinga'!K33+'225- União de Bairros'!K33</f>
        <v>10210.93</v>
      </c>
      <c r="L33" s="6">
        <f>'003-Ambulatório'!L33+'004-Laboratório'!L33+'190-Distrito Sudoeste'!L33+'192-Centro Esp.Odont.-CEO'!L33+'195-Visa Sudoeste'!L33+'196-Caps David Capistrano'!L33+'197-Botica'!L33+'198-CS Santo antonio'!L33+'199-CS Vila União CAIC'!L33+'200-Tear das artes'!L33+'201-Caps Aeroporto-NovoTempo'!L33+'203-CS Santa Lúcia'!L33+'205-DIC I'!L33+'206-DIC III'!L33+'208-CS Vista Alegre'!L33+'209-Cs Tancredo-c. eliseos'!L33+'212-CS Capivari'!L33+'213-CS Aeroporto'!L33+'216-193- Ouro Verde'!L33+'217-CS São Cristovão'!L33+'218-CS Itatinga'!L33+'225- União de Bairros'!L33</f>
        <v>0</v>
      </c>
      <c r="M33" s="6">
        <f>'003-Ambulatório'!M33+'004-Laboratório'!M33+'190-Distrito Sudoeste'!M33+'192-Centro Esp.Odont.-CEO'!M33+'195-Visa Sudoeste'!M33+'196-Caps David Capistrano'!M33+'197-Botica'!M33+'198-CS Santo antonio'!M33+'199-CS Vila União CAIC'!M33+'200-Tear das artes'!M33+'201-Caps Aeroporto-NovoTempo'!M33+'203-CS Santa Lúcia'!M33+'205-DIC I'!M33+'206-DIC III'!M33+'208-CS Vista Alegre'!M33+'209-Cs Tancredo-c. eliseos'!M33+'212-CS Capivari'!M33+'213-CS Aeroporto'!M33+'216-193- Ouro Verde'!M33+'217-CS São Cristovão'!M33+'218-CS Itatinga'!M33+'225- União de Bairros'!M33</f>
        <v>0</v>
      </c>
      <c r="N33" s="6">
        <f>'003-Ambulatório'!N33+'004-Laboratório'!N33+'190-Distrito Sudoeste'!N33+'192-Centro Esp.Odont.-CEO'!N33+'195-Visa Sudoeste'!N33+'196-Caps David Capistrano'!N33+'197-Botica'!N33+'198-CS Santo antonio'!N33+'199-CS Vila União CAIC'!N33+'200-Tear das artes'!N33+'201-Caps Aeroporto-NovoTempo'!N33+'203-CS Santa Lúcia'!N33+'205-DIC I'!N33+'206-DIC III'!N33+'208-CS Vista Alegre'!N33+'209-Cs Tancredo-c. eliseos'!N33+'212-CS Capivari'!N33+'213-CS Aeroporto'!N33+'216-193- Ouro Verde'!N33+'217-CS São Cristovão'!N33+'218-CS Itatinga'!N33+'225- União de Bairros'!N33</f>
        <v>0</v>
      </c>
    </row>
    <row r="34" spans="2:14" ht="12.75">
      <c r="B34" s="5" t="s">
        <v>23</v>
      </c>
      <c r="C34" s="6">
        <f>'003-Ambulatório'!C34+'004-Laboratório'!C34+'190-Distrito Sudoeste'!C34+'192-Centro Esp.Odont.-CEO'!C34+'195-Visa Sudoeste'!C34+'196-Caps David Capistrano'!C34+'197-Botica'!C34+'198-CS Santo antonio'!C34+'199-CS Vila União CAIC'!C34+'200-Tear das artes'!C34+'201-Caps Aeroporto-NovoTempo'!C34+'203-CS Santa Lúcia'!C34+'205-DIC I'!C34+'206-DIC III'!C34+'208-CS Vista Alegre'!C34+'209-Cs Tancredo-c. eliseos'!C34+'212-CS Capivari'!C34+'213-CS Aeroporto'!C34+'216-193- Ouro Verde'!C34+'217-CS São Cristovão'!C34+'218-CS Itatinga'!C34+'225- União de Bairros'!C34</f>
        <v>108908.1</v>
      </c>
      <c r="D34" s="6">
        <f>'003-Ambulatório'!D34+'004-Laboratório'!D34+'190-Distrito Sudoeste'!D34+'192-Centro Esp.Odont.-CEO'!D34+'195-Visa Sudoeste'!D34+'196-Caps David Capistrano'!D34+'197-Botica'!D34+'198-CS Santo antonio'!D34+'199-CS Vila União CAIC'!D34+'200-Tear das artes'!D34+'201-Caps Aeroporto-NovoTempo'!D34+'203-CS Santa Lúcia'!D34+'205-DIC I'!D34+'206-DIC III'!D34+'208-CS Vista Alegre'!D34+'209-Cs Tancredo-c. eliseos'!D34+'212-CS Capivari'!D34+'213-CS Aeroporto'!D34+'216-193- Ouro Verde'!D34+'217-CS São Cristovão'!D34+'218-CS Itatinga'!D34+'225- União de Bairros'!D34</f>
        <v>108908.1</v>
      </c>
      <c r="E34" s="6">
        <f>'003-Ambulatório'!E34+'004-Laboratório'!E34+'190-Distrito Sudoeste'!E34+'192-Centro Esp.Odont.-CEO'!E34+'195-Visa Sudoeste'!E34+'196-Caps David Capistrano'!E34+'197-Botica'!E34+'198-CS Santo antonio'!E34+'199-CS Vila União CAIC'!E34+'200-Tear das artes'!E34+'201-Caps Aeroporto-NovoTempo'!E34+'203-CS Santa Lúcia'!E34+'205-DIC I'!E34+'206-DIC III'!E34+'208-CS Vista Alegre'!E34+'209-Cs Tancredo-c. eliseos'!E34+'212-CS Capivari'!E34+'213-CS Aeroporto'!E34+'216-193- Ouro Verde'!E34+'217-CS São Cristovão'!E34+'218-CS Itatinga'!E34+'225- União de Bairros'!E34</f>
        <v>108908.1</v>
      </c>
      <c r="F34" s="6">
        <f>'003-Ambulatório'!F34+'004-Laboratório'!F34+'190-Distrito Sudoeste'!F34+'192-Centro Esp.Odont.-CEO'!F34+'195-Visa Sudoeste'!F34+'196-Caps David Capistrano'!F34+'197-Botica'!F34+'198-CS Santo antonio'!F34+'199-CS Vila União CAIC'!F34+'200-Tear das artes'!F34+'201-Caps Aeroporto-NovoTempo'!F34+'203-CS Santa Lúcia'!F34+'205-DIC I'!F34+'206-DIC III'!F34+'208-CS Vista Alegre'!F34+'209-Cs Tancredo-c. eliseos'!F34+'212-CS Capivari'!F34+'213-CS Aeroporto'!F34+'216-193- Ouro Verde'!F34+'217-CS São Cristovão'!F34+'218-CS Itatinga'!F34+'225- União de Bairros'!F34</f>
        <v>108908.1</v>
      </c>
      <c r="G34" s="6">
        <f>'003-Ambulatório'!G34+'004-Laboratório'!G34+'190-Distrito Sudoeste'!G34+'192-Centro Esp.Odont.-CEO'!G34+'195-Visa Sudoeste'!G34+'196-Caps David Capistrano'!G34+'197-Botica'!G34+'198-CS Santo antonio'!G34+'199-CS Vila União CAIC'!G34+'200-Tear das artes'!G34+'201-Caps Aeroporto-NovoTempo'!G34+'203-CS Santa Lúcia'!G34+'205-DIC I'!G34+'206-DIC III'!G34+'208-CS Vista Alegre'!G34+'209-Cs Tancredo-c. eliseos'!G34+'212-CS Capivari'!G34+'213-CS Aeroporto'!G34+'216-193- Ouro Verde'!G34+'217-CS São Cristovão'!G34+'218-CS Itatinga'!G34+'225- União de Bairros'!G34</f>
        <v>150404.94999999998</v>
      </c>
      <c r="H34" s="6">
        <f>'003-Ambulatório'!H34+'004-Laboratório'!H34+'190-Distrito Sudoeste'!H34+'192-Centro Esp.Odont.-CEO'!H34+'195-Visa Sudoeste'!H34+'196-Caps David Capistrano'!H34+'197-Botica'!H34+'198-CS Santo antonio'!H34+'199-CS Vila União CAIC'!H34+'200-Tear das artes'!H34+'201-Caps Aeroporto-NovoTempo'!H34+'203-CS Santa Lúcia'!H34+'205-DIC I'!H34+'206-DIC III'!H34+'208-CS Vista Alegre'!H34+'209-Cs Tancredo-c. eliseos'!H34+'212-CS Capivari'!H34+'213-CS Aeroporto'!H34+'216-193- Ouro Verde'!H34+'217-CS São Cristovão'!H34+'218-CS Itatinga'!H34+'225- União de Bairros'!H34</f>
        <v>116499.01999999999</v>
      </c>
      <c r="I34" s="6">
        <f>'003-Ambulatório'!I34+'004-Laboratório'!I34+'190-Distrito Sudoeste'!I34+'192-Centro Esp.Odont.-CEO'!I34+'195-Visa Sudoeste'!I34+'196-Caps David Capistrano'!I34+'197-Botica'!I34+'198-CS Santo antonio'!I34+'199-CS Vila União CAIC'!I34+'200-Tear das artes'!I34+'201-Caps Aeroporto-NovoTempo'!I34+'203-CS Santa Lúcia'!I34+'205-DIC I'!I34+'206-DIC III'!I34+'208-CS Vista Alegre'!I34+'209-Cs Tancredo-c. eliseos'!I34+'212-CS Capivari'!I34+'213-CS Aeroporto'!I34+'216-193- Ouro Verde'!I34+'217-CS São Cristovão'!I34+'218-CS Itatinga'!I34+'225- União de Bairros'!I34</f>
        <v>116499.01999999999</v>
      </c>
      <c r="J34" s="6">
        <f>'003-Ambulatório'!J34+'004-Laboratório'!J34+'190-Distrito Sudoeste'!J34+'192-Centro Esp.Odont.-CEO'!J34+'195-Visa Sudoeste'!J34+'196-Caps David Capistrano'!J34+'197-Botica'!J34+'198-CS Santo antonio'!J34+'199-CS Vila União CAIC'!J34+'200-Tear das artes'!J34+'201-Caps Aeroporto-NovoTempo'!J34+'203-CS Santa Lúcia'!J34+'205-DIC I'!J34+'206-DIC III'!J34+'208-CS Vista Alegre'!J34+'209-Cs Tancredo-c. eliseos'!J34+'212-CS Capivari'!J34+'213-CS Aeroporto'!J34+'216-193- Ouro Verde'!J34+'217-CS São Cristovão'!J34+'218-CS Itatinga'!J34+'225- União de Bairros'!J34</f>
        <v>116499.01999999999</v>
      </c>
      <c r="K34" s="6">
        <f>'003-Ambulatório'!K34+'004-Laboratório'!K34+'190-Distrito Sudoeste'!K34+'192-Centro Esp.Odont.-CEO'!K34+'195-Visa Sudoeste'!K34+'196-Caps David Capistrano'!K34+'197-Botica'!K34+'198-CS Santo antonio'!K34+'199-CS Vila União CAIC'!K34+'200-Tear das artes'!K34+'201-Caps Aeroporto-NovoTempo'!K34+'203-CS Santa Lúcia'!K34+'205-DIC I'!K34+'206-DIC III'!K34+'208-CS Vista Alegre'!K34+'209-Cs Tancredo-c. eliseos'!K34+'212-CS Capivari'!K34+'213-CS Aeroporto'!K34+'216-193- Ouro Verde'!K34+'217-CS São Cristovão'!K34+'218-CS Itatinga'!K34+'225- União de Bairros'!K34</f>
        <v>116499.01999999999</v>
      </c>
      <c r="L34" s="6">
        <f>'003-Ambulatório'!L34+'004-Laboratório'!L34+'190-Distrito Sudoeste'!L34+'192-Centro Esp.Odont.-CEO'!L34+'195-Visa Sudoeste'!L34+'196-Caps David Capistrano'!L34+'197-Botica'!L34+'198-CS Santo antonio'!L34+'199-CS Vila União CAIC'!L34+'200-Tear das artes'!L34+'201-Caps Aeroporto-NovoTempo'!L34+'203-CS Santa Lúcia'!L34+'205-DIC I'!L34+'206-DIC III'!L34+'208-CS Vista Alegre'!L34+'209-Cs Tancredo-c. eliseos'!L34+'212-CS Capivari'!L34+'213-CS Aeroporto'!L34+'216-193- Ouro Verde'!L34+'217-CS São Cristovão'!L34+'218-CS Itatinga'!L34+'225- União de Bairros'!L34</f>
        <v>116499.01999999999</v>
      </c>
      <c r="M34" s="6">
        <f>'003-Ambulatório'!M34+'004-Laboratório'!M34+'190-Distrito Sudoeste'!M34+'192-Centro Esp.Odont.-CEO'!M34+'195-Visa Sudoeste'!M34+'196-Caps David Capistrano'!M34+'197-Botica'!M34+'198-CS Santo antonio'!M34+'199-CS Vila União CAIC'!M34+'200-Tear das artes'!M34+'201-Caps Aeroporto-NovoTempo'!M34+'203-CS Santa Lúcia'!M34+'205-DIC I'!M34+'206-DIC III'!M34+'208-CS Vista Alegre'!M34+'209-Cs Tancredo-c. eliseos'!M34+'212-CS Capivari'!M34+'213-CS Aeroporto'!M34+'216-193- Ouro Verde'!M34+'217-CS São Cristovão'!M34+'218-CS Itatinga'!M34+'225- União de Bairros'!M34</f>
        <v>116499.01999999999</v>
      </c>
      <c r="N34" s="6">
        <f>'003-Ambulatório'!N34+'004-Laboratório'!N34+'190-Distrito Sudoeste'!N34+'192-Centro Esp.Odont.-CEO'!N34+'195-Visa Sudoeste'!N34+'196-Caps David Capistrano'!N34+'197-Botica'!N34+'198-CS Santo antonio'!N34+'199-CS Vila União CAIC'!N34+'200-Tear das artes'!N34+'201-Caps Aeroporto-NovoTempo'!N34+'203-CS Santa Lúcia'!N34+'205-DIC I'!N34+'206-DIC III'!N34+'208-CS Vista Alegre'!N34+'209-Cs Tancredo-c. eliseos'!N34+'212-CS Capivari'!N34+'213-CS Aeroporto'!N34+'216-193- Ouro Verde'!N34+'217-CS São Cristovão'!N34+'218-CS Itatinga'!N34+'225- União de Bairros'!N34</f>
        <v>116499.01999999999</v>
      </c>
    </row>
    <row r="35" spans="2:14" ht="12.75">
      <c r="B35" s="5" t="s">
        <v>24</v>
      </c>
      <c r="C35" s="6">
        <f>'003-Ambulatório'!C35+'004-Laboratório'!C35+'190-Distrito Sudoeste'!C35+'192-Centro Esp.Odont.-CEO'!C35+'195-Visa Sudoeste'!C35+'196-Caps David Capistrano'!C35+'197-Botica'!C35+'198-CS Santo antonio'!C35+'199-CS Vila União CAIC'!C35+'200-Tear das artes'!C35+'201-Caps Aeroporto-NovoTempo'!C35+'203-CS Santa Lúcia'!C35+'205-DIC I'!C35+'206-DIC III'!C35+'208-CS Vista Alegre'!C35+'209-Cs Tancredo-c. eliseos'!C35+'212-CS Capivari'!C35+'213-CS Aeroporto'!C35+'216-193- Ouro Verde'!C35+'217-CS São Cristovão'!C35+'218-CS Itatinga'!C35+'225- União de Bairros'!C35</f>
        <v>60223.430000000015</v>
      </c>
      <c r="D35" s="6">
        <f>'003-Ambulatório'!D35+'004-Laboratório'!D35+'190-Distrito Sudoeste'!D35+'192-Centro Esp.Odont.-CEO'!D35+'195-Visa Sudoeste'!D35+'196-Caps David Capistrano'!D35+'197-Botica'!D35+'198-CS Santo antonio'!D35+'199-CS Vila União CAIC'!D35+'200-Tear das artes'!D35+'201-Caps Aeroporto-NovoTempo'!D35+'203-CS Santa Lúcia'!D35+'205-DIC I'!D35+'206-DIC III'!D35+'208-CS Vista Alegre'!D35+'209-Cs Tancredo-c. eliseos'!D35+'212-CS Capivari'!D35+'213-CS Aeroporto'!D35+'216-193- Ouro Verde'!D35+'217-CS São Cristovão'!D35+'218-CS Itatinga'!D35+'225- União de Bairros'!D35</f>
        <v>68658.23</v>
      </c>
      <c r="E35" s="6">
        <f>'003-Ambulatório'!E35+'004-Laboratório'!E35+'190-Distrito Sudoeste'!E35+'192-Centro Esp.Odont.-CEO'!E35+'195-Visa Sudoeste'!E35+'196-Caps David Capistrano'!E35+'197-Botica'!E35+'198-CS Santo antonio'!E35+'199-CS Vila União CAIC'!E35+'200-Tear das artes'!E35+'201-Caps Aeroporto-NovoTempo'!E35+'203-CS Santa Lúcia'!E35+'205-DIC I'!E35+'206-DIC III'!E35+'208-CS Vista Alegre'!E35+'209-Cs Tancredo-c. eliseos'!E35+'212-CS Capivari'!E35+'213-CS Aeroporto'!E35+'216-193- Ouro Verde'!E35+'217-CS São Cristovão'!E35+'218-CS Itatinga'!E35+'225- União de Bairros'!E35</f>
        <v>68658.23</v>
      </c>
      <c r="F35" s="6">
        <f>'003-Ambulatório'!F35+'004-Laboratório'!F35+'190-Distrito Sudoeste'!F35+'192-Centro Esp.Odont.-CEO'!F35+'195-Visa Sudoeste'!F35+'196-Caps David Capistrano'!F35+'197-Botica'!F35+'198-CS Santo antonio'!F35+'199-CS Vila União CAIC'!F35+'200-Tear das artes'!F35+'201-Caps Aeroporto-NovoTempo'!F35+'203-CS Santa Lúcia'!F35+'205-DIC I'!F35+'206-DIC III'!F35+'208-CS Vista Alegre'!F35+'209-Cs Tancredo-c. eliseos'!F35+'212-CS Capivari'!F35+'213-CS Aeroporto'!F35+'216-193- Ouro Verde'!F35+'217-CS São Cristovão'!F35+'218-CS Itatinga'!F35+'225- União de Bairros'!F35</f>
        <v>68658.23</v>
      </c>
      <c r="G35" s="6">
        <f>'003-Ambulatório'!G35+'004-Laboratório'!G35+'190-Distrito Sudoeste'!G35+'192-Centro Esp.Odont.-CEO'!G35+'195-Visa Sudoeste'!G35+'196-Caps David Capistrano'!G35+'197-Botica'!G35+'198-CS Santo antonio'!G35+'199-CS Vila União CAIC'!G35+'200-Tear das artes'!G35+'201-Caps Aeroporto-NovoTempo'!G35+'203-CS Santa Lúcia'!G35+'205-DIC I'!G35+'206-DIC III'!G35+'208-CS Vista Alegre'!G35+'209-Cs Tancredo-c. eliseos'!G35+'212-CS Capivari'!G35+'213-CS Aeroporto'!G35+'216-193- Ouro Verde'!G35+'217-CS São Cristovão'!G35+'218-CS Itatinga'!G35+'225- União de Bairros'!G35</f>
        <v>68658.23</v>
      </c>
      <c r="H35" s="6">
        <f>'003-Ambulatório'!H35+'004-Laboratório'!H35+'190-Distrito Sudoeste'!H35+'192-Centro Esp.Odont.-CEO'!H35+'195-Visa Sudoeste'!H35+'196-Caps David Capistrano'!H35+'197-Botica'!H35+'198-CS Santo antonio'!H35+'199-CS Vila União CAIC'!H35+'200-Tear das artes'!H35+'201-Caps Aeroporto-NovoTempo'!H35+'203-CS Santa Lúcia'!H35+'205-DIC I'!H35+'206-DIC III'!H35+'208-CS Vista Alegre'!H35+'209-Cs Tancredo-c. eliseos'!H35+'212-CS Capivari'!H35+'213-CS Aeroporto'!H35+'216-193- Ouro Verde'!H35+'217-CS São Cristovão'!H35+'218-CS Itatinga'!H35+'225- União de Bairros'!H35</f>
        <v>68658.23</v>
      </c>
      <c r="I35" s="6">
        <f>'003-Ambulatório'!I35+'004-Laboratório'!I35+'190-Distrito Sudoeste'!I35+'192-Centro Esp.Odont.-CEO'!I35+'195-Visa Sudoeste'!I35+'196-Caps David Capistrano'!I35+'197-Botica'!I35+'198-CS Santo antonio'!I35+'199-CS Vila União CAIC'!I35+'200-Tear das artes'!I35+'201-Caps Aeroporto-NovoTempo'!I35+'203-CS Santa Lúcia'!I35+'205-DIC I'!I35+'206-DIC III'!I35+'208-CS Vista Alegre'!I35+'209-Cs Tancredo-c. eliseos'!I35+'212-CS Capivari'!I35+'213-CS Aeroporto'!I35+'216-193- Ouro Verde'!I35+'217-CS São Cristovão'!I35+'218-CS Itatinga'!I35+'225- União de Bairros'!I35</f>
        <v>76992.12999999999</v>
      </c>
      <c r="J35" s="6">
        <f>'003-Ambulatório'!J35+'004-Laboratório'!J35+'190-Distrito Sudoeste'!J35+'192-Centro Esp.Odont.-CEO'!J35+'195-Visa Sudoeste'!J35+'196-Caps David Capistrano'!J35+'197-Botica'!J35+'198-CS Santo antonio'!J35+'199-CS Vila União CAIC'!J35+'200-Tear das artes'!J35+'201-Caps Aeroporto-NovoTempo'!J35+'203-CS Santa Lúcia'!J35+'205-DIC I'!J35+'206-DIC III'!J35+'208-CS Vista Alegre'!J35+'209-Cs Tancredo-c. eliseos'!J35+'212-CS Capivari'!J35+'213-CS Aeroporto'!J35+'216-193- Ouro Verde'!J35+'217-CS São Cristovão'!J35+'218-CS Itatinga'!J35+'225- União de Bairros'!J35</f>
        <v>76992.12999999999</v>
      </c>
      <c r="K35" s="6">
        <f>'003-Ambulatório'!K35+'004-Laboratório'!K35+'190-Distrito Sudoeste'!K35+'192-Centro Esp.Odont.-CEO'!K35+'195-Visa Sudoeste'!K35+'196-Caps David Capistrano'!K35+'197-Botica'!K35+'198-CS Santo antonio'!K35+'199-CS Vila União CAIC'!K35+'200-Tear das artes'!K35+'201-Caps Aeroporto-NovoTempo'!K35+'203-CS Santa Lúcia'!K35+'205-DIC I'!K35+'206-DIC III'!K35+'208-CS Vista Alegre'!K35+'209-Cs Tancredo-c. eliseos'!K35+'212-CS Capivari'!K35+'213-CS Aeroporto'!K35+'216-193- Ouro Verde'!K35+'217-CS São Cristovão'!K35+'218-CS Itatinga'!K35+'225- União de Bairros'!K35</f>
        <v>76992.12999999999</v>
      </c>
      <c r="L35" s="6">
        <f>'003-Ambulatório'!L35+'004-Laboratório'!L35+'190-Distrito Sudoeste'!L35+'192-Centro Esp.Odont.-CEO'!L35+'195-Visa Sudoeste'!L35+'196-Caps David Capistrano'!L35+'197-Botica'!L35+'198-CS Santo antonio'!L35+'199-CS Vila União CAIC'!L35+'200-Tear das artes'!L35+'201-Caps Aeroporto-NovoTempo'!L35+'203-CS Santa Lúcia'!L35+'205-DIC I'!L35+'206-DIC III'!L35+'208-CS Vista Alegre'!L35+'209-Cs Tancredo-c. eliseos'!L35+'212-CS Capivari'!L35+'213-CS Aeroporto'!L35+'216-193- Ouro Verde'!L35+'217-CS São Cristovão'!L35+'218-CS Itatinga'!L35+'225- União de Bairros'!L35</f>
        <v>76992.12999999999</v>
      </c>
      <c r="M35" s="6">
        <f>'003-Ambulatório'!M35+'004-Laboratório'!M35+'190-Distrito Sudoeste'!M35+'192-Centro Esp.Odont.-CEO'!M35+'195-Visa Sudoeste'!M35+'196-Caps David Capistrano'!M35+'197-Botica'!M35+'198-CS Santo antonio'!M35+'199-CS Vila União CAIC'!M35+'200-Tear das artes'!M35+'201-Caps Aeroporto-NovoTempo'!M35+'203-CS Santa Lúcia'!M35+'205-DIC I'!M35+'206-DIC III'!M35+'208-CS Vista Alegre'!M35+'209-Cs Tancredo-c. eliseos'!M35+'212-CS Capivari'!M35+'213-CS Aeroporto'!M35+'216-193- Ouro Verde'!M35+'217-CS São Cristovão'!M35+'218-CS Itatinga'!M35+'225- União de Bairros'!M35</f>
        <v>76992.12999999999</v>
      </c>
      <c r="N35" s="6">
        <f>'003-Ambulatório'!N35+'004-Laboratório'!N35+'190-Distrito Sudoeste'!N35+'192-Centro Esp.Odont.-CEO'!N35+'195-Visa Sudoeste'!N35+'196-Caps David Capistrano'!N35+'197-Botica'!N35+'198-CS Santo antonio'!N35+'199-CS Vila União CAIC'!N35+'200-Tear das artes'!N35+'201-Caps Aeroporto-NovoTempo'!N35+'203-CS Santa Lúcia'!N35+'205-DIC I'!N35+'206-DIC III'!N35+'208-CS Vista Alegre'!N35+'209-Cs Tancredo-c. eliseos'!N35+'212-CS Capivari'!N35+'213-CS Aeroporto'!N35+'216-193- Ouro Verde'!N35+'217-CS São Cristovão'!N35+'218-CS Itatinga'!N35+'225- União de Bairros'!N35</f>
        <v>76992.12999999999</v>
      </c>
    </row>
    <row r="36" spans="2:14" ht="12.75">
      <c r="B36" s="5" t="s">
        <v>25</v>
      </c>
      <c r="C36" s="6">
        <f>'003-Ambulatório'!C36+'004-Laboratório'!C36+'190-Distrito Sudoeste'!C36+'192-Centro Esp.Odont.-CEO'!C36+'195-Visa Sudoeste'!C36+'196-Caps David Capistrano'!C36+'197-Botica'!C36+'198-CS Santo antonio'!C36+'199-CS Vila União CAIC'!C36+'200-Tear das artes'!C36+'201-Caps Aeroporto-NovoTempo'!C36+'203-CS Santa Lúcia'!C36+'205-DIC I'!C36+'206-DIC III'!C36+'208-CS Vista Alegre'!C36+'209-Cs Tancredo-c. eliseos'!C36+'212-CS Capivari'!C36+'213-CS Aeroporto'!C36+'216-193- Ouro Verde'!C36+'217-CS São Cristovão'!C36+'218-CS Itatinga'!C36+'225- União de Bairros'!C36</f>
        <v>24.040000000000003</v>
      </c>
      <c r="D36" s="6">
        <f>'003-Ambulatório'!D36+'004-Laboratório'!D36+'190-Distrito Sudoeste'!D36+'192-Centro Esp.Odont.-CEO'!D36+'195-Visa Sudoeste'!D36+'196-Caps David Capistrano'!D36+'197-Botica'!D36+'198-CS Santo antonio'!D36+'199-CS Vila União CAIC'!D36+'200-Tear das artes'!D36+'201-Caps Aeroporto-NovoTempo'!D36+'203-CS Santa Lúcia'!D36+'205-DIC I'!D36+'206-DIC III'!D36+'208-CS Vista Alegre'!D36+'209-Cs Tancredo-c. eliseos'!D36+'212-CS Capivari'!D36+'213-CS Aeroporto'!D36+'216-193- Ouro Verde'!D36+'217-CS São Cristovão'!D36+'218-CS Itatinga'!D36+'225- União de Bairros'!D36</f>
        <v>118.89999999999998</v>
      </c>
      <c r="E36" s="6">
        <f>'003-Ambulatório'!E36+'004-Laboratório'!E36+'190-Distrito Sudoeste'!E36+'192-Centro Esp.Odont.-CEO'!E36+'195-Visa Sudoeste'!E36+'196-Caps David Capistrano'!E36+'197-Botica'!E36+'198-CS Santo antonio'!E36+'199-CS Vila União CAIC'!E36+'200-Tear das artes'!E36+'201-Caps Aeroporto-NovoTempo'!E36+'203-CS Santa Lúcia'!E36+'205-DIC I'!E36+'206-DIC III'!E36+'208-CS Vista Alegre'!E36+'209-Cs Tancredo-c. eliseos'!E36+'212-CS Capivari'!E36+'213-CS Aeroporto'!E36+'216-193- Ouro Verde'!E36+'217-CS São Cristovão'!E36+'218-CS Itatinga'!E36+'225- União de Bairros'!E36</f>
        <v>31.85</v>
      </c>
      <c r="F36" s="6">
        <f>'003-Ambulatório'!F36+'004-Laboratório'!F36+'190-Distrito Sudoeste'!F36+'192-Centro Esp.Odont.-CEO'!F36+'195-Visa Sudoeste'!F36+'196-Caps David Capistrano'!F36+'197-Botica'!F36+'198-CS Santo antonio'!F36+'199-CS Vila União CAIC'!F36+'200-Tear das artes'!F36+'201-Caps Aeroporto-NovoTempo'!F36+'203-CS Santa Lúcia'!F36+'205-DIC I'!F36+'206-DIC III'!F36+'208-CS Vista Alegre'!F36+'209-Cs Tancredo-c. eliseos'!F36+'212-CS Capivari'!F36+'213-CS Aeroporto'!F36+'216-193- Ouro Verde'!F36+'217-CS São Cristovão'!F36+'218-CS Itatinga'!F36+'225- União de Bairros'!F36</f>
        <v>58.28</v>
      </c>
      <c r="G36" s="6">
        <f>'003-Ambulatório'!G36+'004-Laboratório'!G36+'190-Distrito Sudoeste'!G36+'192-Centro Esp.Odont.-CEO'!G36+'195-Visa Sudoeste'!G36+'196-Caps David Capistrano'!G36+'197-Botica'!G36+'198-CS Santo antonio'!G36+'199-CS Vila União CAIC'!G36+'200-Tear das artes'!G36+'201-Caps Aeroporto-NovoTempo'!G36+'203-CS Santa Lúcia'!G36+'205-DIC I'!G36+'206-DIC III'!G36+'208-CS Vista Alegre'!G36+'209-Cs Tancredo-c. eliseos'!G36+'212-CS Capivari'!G36+'213-CS Aeroporto'!G36+'216-193- Ouro Verde'!G36+'217-CS São Cristovão'!G36+'218-CS Itatinga'!G36+'225- União de Bairros'!G36</f>
        <v>133.17</v>
      </c>
      <c r="H36" s="6">
        <f>'003-Ambulatório'!H36+'004-Laboratório'!H36+'190-Distrito Sudoeste'!H36+'192-Centro Esp.Odont.-CEO'!H36+'195-Visa Sudoeste'!H36+'196-Caps David Capistrano'!H36+'197-Botica'!H36+'198-CS Santo antonio'!H36+'199-CS Vila União CAIC'!H36+'200-Tear das artes'!H36+'201-Caps Aeroporto-NovoTempo'!H36+'203-CS Santa Lúcia'!H36+'205-DIC I'!H36+'206-DIC III'!H36+'208-CS Vista Alegre'!H36+'209-Cs Tancredo-c. eliseos'!H36+'212-CS Capivari'!H36+'213-CS Aeroporto'!H36+'216-193- Ouro Verde'!H36+'217-CS São Cristovão'!H36+'218-CS Itatinga'!H36+'225- União de Bairros'!H36</f>
        <v>36.9</v>
      </c>
      <c r="I36" s="6">
        <f>'003-Ambulatório'!I36+'004-Laboratório'!I36+'190-Distrito Sudoeste'!I36+'192-Centro Esp.Odont.-CEO'!I36+'195-Visa Sudoeste'!I36+'196-Caps David Capistrano'!I36+'197-Botica'!I36+'198-CS Santo antonio'!I36+'199-CS Vila União CAIC'!I36+'200-Tear das artes'!I36+'201-Caps Aeroporto-NovoTempo'!I36+'203-CS Santa Lúcia'!I36+'205-DIC I'!I36+'206-DIC III'!I36+'208-CS Vista Alegre'!I36+'209-Cs Tancredo-c. eliseos'!I36+'212-CS Capivari'!I36+'213-CS Aeroporto'!I36+'216-193- Ouro Verde'!I36+'217-CS São Cristovão'!I36+'218-CS Itatinga'!I36+'225- União de Bairros'!I36</f>
        <v>149.97</v>
      </c>
      <c r="J36" s="6">
        <f>'003-Ambulatório'!J36+'004-Laboratório'!J36+'190-Distrito Sudoeste'!J36+'192-Centro Esp.Odont.-CEO'!J36+'195-Visa Sudoeste'!J36+'196-Caps David Capistrano'!J36+'197-Botica'!J36+'198-CS Santo antonio'!J36+'199-CS Vila União CAIC'!J36+'200-Tear das artes'!J36+'201-Caps Aeroporto-NovoTempo'!J36+'203-CS Santa Lúcia'!J36+'205-DIC I'!J36+'206-DIC III'!J36+'208-CS Vista Alegre'!J36+'209-Cs Tancredo-c. eliseos'!J36+'212-CS Capivari'!J36+'213-CS Aeroporto'!J36+'216-193- Ouro Verde'!J36+'217-CS São Cristovão'!J36+'218-CS Itatinga'!J36+'225- União de Bairros'!J36</f>
        <v>102.71</v>
      </c>
      <c r="K36" s="6">
        <f>'003-Ambulatório'!K36+'004-Laboratório'!K36+'190-Distrito Sudoeste'!K36+'192-Centro Esp.Odont.-CEO'!K36+'195-Visa Sudoeste'!K36+'196-Caps David Capistrano'!K36+'197-Botica'!K36+'198-CS Santo antonio'!K36+'199-CS Vila União CAIC'!K36+'200-Tear das artes'!K36+'201-Caps Aeroporto-NovoTempo'!K36+'203-CS Santa Lúcia'!K36+'205-DIC I'!K36+'206-DIC III'!K36+'208-CS Vista Alegre'!K36+'209-Cs Tancredo-c. eliseos'!K36+'212-CS Capivari'!K36+'213-CS Aeroporto'!K36+'216-193- Ouro Verde'!K36+'217-CS São Cristovão'!K36+'218-CS Itatinga'!K36+'225- União de Bairros'!K36</f>
        <v>44.82</v>
      </c>
      <c r="L36" s="6">
        <f>'003-Ambulatório'!L36+'004-Laboratório'!L36+'190-Distrito Sudoeste'!L36+'192-Centro Esp.Odont.-CEO'!L36+'195-Visa Sudoeste'!L36+'196-Caps David Capistrano'!L36+'197-Botica'!L36+'198-CS Santo antonio'!L36+'199-CS Vila União CAIC'!L36+'200-Tear das artes'!L36+'201-Caps Aeroporto-NovoTempo'!L36+'203-CS Santa Lúcia'!L36+'205-DIC I'!L36+'206-DIC III'!L36+'208-CS Vista Alegre'!L36+'209-Cs Tancredo-c. eliseos'!L36+'212-CS Capivari'!L36+'213-CS Aeroporto'!L36+'216-193- Ouro Verde'!L36+'217-CS São Cristovão'!L36+'218-CS Itatinga'!L36+'225- União de Bairros'!L36</f>
        <v>231.37</v>
      </c>
      <c r="M36" s="6">
        <f>'003-Ambulatório'!M36+'004-Laboratório'!M36+'190-Distrito Sudoeste'!M36+'192-Centro Esp.Odont.-CEO'!M36+'195-Visa Sudoeste'!M36+'196-Caps David Capistrano'!M36+'197-Botica'!M36+'198-CS Santo antonio'!M36+'199-CS Vila União CAIC'!M36+'200-Tear das artes'!M36+'201-Caps Aeroporto-NovoTempo'!M36+'203-CS Santa Lúcia'!M36+'205-DIC I'!M36+'206-DIC III'!M36+'208-CS Vista Alegre'!M36+'209-Cs Tancredo-c. eliseos'!M36+'212-CS Capivari'!M36+'213-CS Aeroporto'!M36+'216-193- Ouro Verde'!M36+'217-CS São Cristovão'!M36+'218-CS Itatinga'!M36+'225- União de Bairros'!M36</f>
        <v>26.39</v>
      </c>
      <c r="N36" s="6">
        <f>'003-Ambulatório'!N36+'004-Laboratório'!N36+'190-Distrito Sudoeste'!N36+'192-Centro Esp.Odont.-CEO'!N36+'195-Visa Sudoeste'!N36+'196-Caps David Capistrano'!N36+'197-Botica'!N36+'198-CS Santo antonio'!N36+'199-CS Vila União CAIC'!N36+'200-Tear das artes'!N36+'201-Caps Aeroporto-NovoTempo'!N36+'203-CS Santa Lúcia'!N36+'205-DIC I'!N36+'206-DIC III'!N36+'208-CS Vista Alegre'!N36+'209-Cs Tancredo-c. eliseos'!N36+'212-CS Capivari'!N36+'213-CS Aeroporto'!N36+'216-193- Ouro Verde'!N36+'217-CS São Cristovão'!N36+'218-CS Itatinga'!N36+'225- União de Bairros'!N36</f>
        <v>278.21999999999997</v>
      </c>
    </row>
    <row r="37" spans="2:14" ht="12.75">
      <c r="B37" s="5" t="s">
        <v>26</v>
      </c>
      <c r="C37" s="6">
        <f>'003-Ambulatório'!C37+'004-Laboratório'!C37+'190-Distrito Sudoeste'!C37+'192-Centro Esp.Odont.-CEO'!C37+'195-Visa Sudoeste'!C37+'196-Caps David Capistrano'!C37+'197-Botica'!C37+'198-CS Santo antonio'!C37+'199-CS Vila União CAIC'!C37+'200-Tear das artes'!C37+'201-Caps Aeroporto-NovoTempo'!C37+'203-CS Santa Lúcia'!C37+'205-DIC I'!C37+'206-DIC III'!C37+'208-CS Vista Alegre'!C37+'209-Cs Tancredo-c. eliseos'!C37+'212-CS Capivari'!C37+'213-CS Aeroporto'!C37+'216-193- Ouro Verde'!C37+'217-CS São Cristovão'!C37+'218-CS Itatinga'!C37+'225- União de Bairros'!C37</f>
        <v>0</v>
      </c>
      <c r="D37" s="6">
        <f>'003-Ambulatório'!D37+'004-Laboratório'!D37+'190-Distrito Sudoeste'!D37+'192-Centro Esp.Odont.-CEO'!D37+'195-Visa Sudoeste'!D37+'196-Caps David Capistrano'!D37+'197-Botica'!D37+'198-CS Santo antonio'!D37+'199-CS Vila União CAIC'!D37+'200-Tear das artes'!D37+'201-Caps Aeroporto-NovoTempo'!D37+'203-CS Santa Lúcia'!D37+'205-DIC I'!D37+'206-DIC III'!D37+'208-CS Vista Alegre'!D37+'209-Cs Tancredo-c. eliseos'!D37+'212-CS Capivari'!D37+'213-CS Aeroporto'!D37+'216-193- Ouro Verde'!D37+'217-CS São Cristovão'!D37+'218-CS Itatinga'!D37+'225- União de Bairros'!D37</f>
        <v>0</v>
      </c>
      <c r="E37" s="6">
        <f>'003-Ambulatório'!E37+'004-Laboratório'!E37+'190-Distrito Sudoeste'!E37+'192-Centro Esp.Odont.-CEO'!E37+'195-Visa Sudoeste'!E37+'196-Caps David Capistrano'!E37+'197-Botica'!E37+'198-CS Santo antonio'!E37+'199-CS Vila União CAIC'!E37+'200-Tear das artes'!E37+'201-Caps Aeroporto-NovoTempo'!E37+'203-CS Santa Lúcia'!E37+'205-DIC I'!E37+'206-DIC III'!E37+'208-CS Vista Alegre'!E37+'209-Cs Tancredo-c. eliseos'!E37+'212-CS Capivari'!E37+'213-CS Aeroporto'!E37+'216-193- Ouro Verde'!E37+'217-CS São Cristovão'!E37+'218-CS Itatinga'!E37+'225- União de Bairros'!E37</f>
        <v>2295</v>
      </c>
      <c r="F37" s="6">
        <f>'003-Ambulatório'!F37+'004-Laboratório'!F37+'190-Distrito Sudoeste'!F37+'192-Centro Esp.Odont.-CEO'!F37+'195-Visa Sudoeste'!F37+'196-Caps David Capistrano'!F37+'197-Botica'!F37+'198-CS Santo antonio'!F37+'199-CS Vila União CAIC'!F37+'200-Tear das artes'!F37+'201-Caps Aeroporto-NovoTempo'!F37+'203-CS Santa Lúcia'!F37+'205-DIC I'!F37+'206-DIC III'!F37+'208-CS Vista Alegre'!F37+'209-Cs Tancredo-c. eliseos'!F37+'212-CS Capivari'!F37+'213-CS Aeroporto'!F37+'216-193- Ouro Verde'!F37+'217-CS São Cristovão'!F37+'218-CS Itatinga'!F37+'225- União de Bairros'!F37</f>
        <v>0</v>
      </c>
      <c r="G37" s="6">
        <f>'003-Ambulatório'!G37+'004-Laboratório'!G37+'190-Distrito Sudoeste'!G37+'192-Centro Esp.Odont.-CEO'!G37+'195-Visa Sudoeste'!G37+'196-Caps David Capistrano'!G37+'197-Botica'!G37+'198-CS Santo antonio'!G37+'199-CS Vila União CAIC'!G37+'200-Tear das artes'!G37+'201-Caps Aeroporto-NovoTempo'!G37+'203-CS Santa Lúcia'!G37+'205-DIC I'!G37+'206-DIC III'!G37+'208-CS Vista Alegre'!G37+'209-Cs Tancredo-c. eliseos'!G37+'212-CS Capivari'!G37+'213-CS Aeroporto'!G37+'216-193- Ouro Verde'!G37+'217-CS São Cristovão'!G37+'218-CS Itatinga'!G37+'225- União de Bairros'!G37</f>
        <v>0</v>
      </c>
      <c r="H37" s="6">
        <f>'003-Ambulatório'!H37+'004-Laboratório'!H37+'190-Distrito Sudoeste'!H37+'192-Centro Esp.Odont.-CEO'!H37+'195-Visa Sudoeste'!H37+'196-Caps David Capistrano'!H37+'197-Botica'!H37+'198-CS Santo antonio'!H37+'199-CS Vila União CAIC'!H37+'200-Tear das artes'!H37+'201-Caps Aeroporto-NovoTempo'!H37+'203-CS Santa Lúcia'!H37+'205-DIC I'!H37+'206-DIC III'!H37+'208-CS Vista Alegre'!H37+'209-Cs Tancredo-c. eliseos'!H37+'212-CS Capivari'!H37+'213-CS Aeroporto'!H37+'216-193- Ouro Verde'!H37+'217-CS São Cristovão'!H37+'218-CS Itatinga'!H37+'225- União de Bairros'!H37</f>
        <v>0</v>
      </c>
      <c r="I37" s="6">
        <f>'003-Ambulatório'!I37+'004-Laboratório'!I37+'190-Distrito Sudoeste'!I37+'192-Centro Esp.Odont.-CEO'!I37+'195-Visa Sudoeste'!I37+'196-Caps David Capistrano'!I37+'197-Botica'!I37+'198-CS Santo antonio'!I37+'199-CS Vila União CAIC'!I37+'200-Tear das artes'!I37+'201-Caps Aeroporto-NovoTempo'!I37+'203-CS Santa Lúcia'!I37+'205-DIC I'!I37+'206-DIC III'!I37+'208-CS Vista Alegre'!I37+'209-Cs Tancredo-c. eliseos'!I37+'212-CS Capivari'!I37+'213-CS Aeroporto'!I37+'216-193- Ouro Verde'!I37+'217-CS São Cristovão'!I37+'218-CS Itatinga'!I37+'225- União de Bairros'!I37</f>
        <v>0</v>
      </c>
      <c r="J37" s="6">
        <f>'003-Ambulatório'!J37+'004-Laboratório'!J37+'190-Distrito Sudoeste'!J37+'192-Centro Esp.Odont.-CEO'!J37+'195-Visa Sudoeste'!J37+'196-Caps David Capistrano'!J37+'197-Botica'!J37+'198-CS Santo antonio'!J37+'199-CS Vila União CAIC'!J37+'200-Tear das artes'!J37+'201-Caps Aeroporto-NovoTempo'!J37+'203-CS Santa Lúcia'!J37+'205-DIC I'!J37+'206-DIC III'!J37+'208-CS Vista Alegre'!J37+'209-Cs Tancredo-c. eliseos'!J37+'212-CS Capivari'!J37+'213-CS Aeroporto'!J37+'216-193- Ouro Verde'!J37+'217-CS São Cristovão'!J37+'218-CS Itatinga'!J37+'225- União de Bairros'!J37</f>
        <v>0</v>
      </c>
      <c r="K37" s="6">
        <f>'003-Ambulatório'!K37+'004-Laboratório'!K37+'190-Distrito Sudoeste'!K37+'192-Centro Esp.Odont.-CEO'!K37+'195-Visa Sudoeste'!K37+'196-Caps David Capistrano'!K37+'197-Botica'!K37+'198-CS Santo antonio'!K37+'199-CS Vila União CAIC'!K37+'200-Tear das artes'!K37+'201-Caps Aeroporto-NovoTempo'!K37+'203-CS Santa Lúcia'!K37+'205-DIC I'!K37+'206-DIC III'!K37+'208-CS Vista Alegre'!K37+'209-Cs Tancredo-c. eliseos'!K37+'212-CS Capivari'!K37+'213-CS Aeroporto'!K37+'216-193- Ouro Verde'!K37+'217-CS São Cristovão'!K37+'218-CS Itatinga'!K37+'225- União de Bairros'!K37</f>
        <v>0</v>
      </c>
      <c r="L37" s="6">
        <f>'003-Ambulatório'!L37+'004-Laboratório'!L37+'190-Distrito Sudoeste'!L37+'192-Centro Esp.Odont.-CEO'!L37+'195-Visa Sudoeste'!L37+'196-Caps David Capistrano'!L37+'197-Botica'!L37+'198-CS Santo antonio'!L37+'199-CS Vila União CAIC'!L37+'200-Tear das artes'!L37+'201-Caps Aeroporto-NovoTempo'!L37+'203-CS Santa Lúcia'!L37+'205-DIC I'!L37+'206-DIC III'!L37+'208-CS Vista Alegre'!L37+'209-Cs Tancredo-c. eliseos'!L37+'212-CS Capivari'!L37+'213-CS Aeroporto'!L37+'216-193- Ouro Verde'!L37+'217-CS São Cristovão'!L37+'218-CS Itatinga'!L37+'225- União de Bairros'!L37</f>
        <v>0</v>
      </c>
      <c r="M37" s="6">
        <f>'003-Ambulatório'!M37+'004-Laboratório'!M37+'190-Distrito Sudoeste'!M37+'192-Centro Esp.Odont.-CEO'!M37+'195-Visa Sudoeste'!M37+'196-Caps David Capistrano'!M37+'197-Botica'!M37+'198-CS Santo antonio'!M37+'199-CS Vila União CAIC'!M37+'200-Tear das artes'!M37+'201-Caps Aeroporto-NovoTempo'!M37+'203-CS Santa Lúcia'!M37+'205-DIC I'!M37+'206-DIC III'!M37+'208-CS Vista Alegre'!M37+'209-Cs Tancredo-c. eliseos'!M37+'212-CS Capivari'!M37+'213-CS Aeroporto'!M37+'216-193- Ouro Verde'!M37+'217-CS São Cristovão'!M37+'218-CS Itatinga'!M37+'225- União de Bairros'!M37</f>
        <v>0</v>
      </c>
      <c r="N37" s="6">
        <f>'003-Ambulatório'!N37+'004-Laboratório'!N37+'190-Distrito Sudoeste'!N37+'192-Centro Esp.Odont.-CEO'!N37+'195-Visa Sudoeste'!N37+'196-Caps David Capistrano'!N37+'197-Botica'!N37+'198-CS Santo antonio'!N37+'199-CS Vila União CAIC'!N37+'200-Tear das artes'!N37+'201-Caps Aeroporto-NovoTempo'!N37+'203-CS Santa Lúcia'!N37+'205-DIC I'!N37+'206-DIC III'!N37+'208-CS Vista Alegre'!N37+'209-Cs Tancredo-c. eliseos'!N37+'212-CS Capivari'!N37+'213-CS Aeroporto'!N37+'216-193- Ouro Verde'!N37+'217-CS São Cristovão'!N37+'218-CS Itatinga'!N37+'225- União de Bairros'!N37</f>
        <v>0</v>
      </c>
    </row>
    <row r="38" spans="2:16" ht="12.75">
      <c r="B38" s="5" t="s">
        <v>27</v>
      </c>
      <c r="C38" s="6">
        <f>'003-Ambulatório'!C38+'004-Laboratório'!C38+'190-Distrito Sudoeste'!C38+'192-Centro Esp.Odont.-CEO'!C38+'195-Visa Sudoeste'!C38+'196-Caps David Capistrano'!C38+'197-Botica'!C38+'198-CS Santo antonio'!C38+'199-CS Vila União CAIC'!C38+'200-Tear das artes'!C38+'201-Caps Aeroporto-NovoTempo'!C38+'203-CS Santa Lúcia'!C38+'205-DIC I'!C38+'206-DIC III'!C38+'208-CS Vista Alegre'!C38+'209-Cs Tancredo-c. eliseos'!C38+'212-CS Capivari'!C38+'213-CS Aeroporto'!C38+'216-193- Ouro Verde'!C38+'217-CS São Cristovão'!C38+'218-CS Itatinga'!C38+'225- União de Bairros'!C38</f>
        <v>3518560.4799999995</v>
      </c>
      <c r="D38" s="6">
        <f>'003-Ambulatório'!D38+'004-Laboratório'!D38+'190-Distrito Sudoeste'!D38+'192-Centro Esp.Odont.-CEO'!D38+'195-Visa Sudoeste'!D38+'196-Caps David Capistrano'!D38+'197-Botica'!D38+'198-CS Santo antonio'!D38+'199-CS Vila União CAIC'!D38+'200-Tear das artes'!D38+'201-Caps Aeroporto-NovoTempo'!D38+'203-CS Santa Lúcia'!D38+'205-DIC I'!D38+'206-DIC III'!D38+'208-CS Vista Alegre'!D38+'209-Cs Tancredo-c. eliseos'!D38+'212-CS Capivari'!D38+'213-CS Aeroporto'!D38+'216-193- Ouro Verde'!D38+'217-CS São Cristovão'!D38+'218-CS Itatinga'!D38+'225- União de Bairros'!D38</f>
        <v>3339261.619999999</v>
      </c>
      <c r="E38" s="6">
        <f>'003-Ambulatório'!E38+'004-Laboratório'!E38+'190-Distrito Sudoeste'!E38+'192-Centro Esp.Odont.-CEO'!E38+'195-Visa Sudoeste'!E38+'196-Caps David Capistrano'!E38+'197-Botica'!E38+'198-CS Santo antonio'!E38+'199-CS Vila União CAIC'!E38+'200-Tear das artes'!E38+'201-Caps Aeroporto-NovoTempo'!E38+'203-CS Santa Lúcia'!E38+'205-DIC I'!E38+'206-DIC III'!E38+'208-CS Vista Alegre'!E38+'209-Cs Tancredo-c. eliseos'!E38+'212-CS Capivari'!E38+'213-CS Aeroporto'!E38+'216-193- Ouro Verde'!E38+'217-CS São Cristovão'!E38+'218-CS Itatinga'!E38+'225- União de Bairros'!E38</f>
        <v>3332186.5999999996</v>
      </c>
      <c r="F38" s="6">
        <f>'003-Ambulatório'!F38+'004-Laboratório'!F38+'190-Distrito Sudoeste'!F38+'192-Centro Esp.Odont.-CEO'!F38+'195-Visa Sudoeste'!F38+'196-Caps David Capistrano'!F38+'197-Botica'!F38+'198-CS Santo antonio'!F38+'199-CS Vila União CAIC'!F38+'200-Tear das artes'!F38+'201-Caps Aeroporto-NovoTempo'!F38+'203-CS Santa Lúcia'!F38+'205-DIC I'!F38+'206-DIC III'!F38+'208-CS Vista Alegre'!F38+'209-Cs Tancredo-c. eliseos'!F38+'212-CS Capivari'!F38+'213-CS Aeroporto'!F38+'216-193- Ouro Verde'!F38+'217-CS São Cristovão'!F38+'218-CS Itatinga'!F38+'225- União de Bairros'!F38</f>
        <v>3258442.43</v>
      </c>
      <c r="G38" s="6">
        <f>'003-Ambulatório'!G38+'004-Laboratório'!G38+'190-Distrito Sudoeste'!G38+'192-Centro Esp.Odont.-CEO'!G38+'195-Visa Sudoeste'!G38+'196-Caps David Capistrano'!G38+'197-Botica'!G38+'198-CS Santo antonio'!G38+'199-CS Vila União CAIC'!G38+'200-Tear das artes'!G38+'201-Caps Aeroporto-NovoTempo'!G38+'203-CS Santa Lúcia'!G38+'205-DIC I'!G38+'206-DIC III'!G38+'208-CS Vista Alegre'!G38+'209-Cs Tancredo-c. eliseos'!G38+'212-CS Capivari'!G38+'213-CS Aeroporto'!G38+'216-193- Ouro Verde'!G38+'217-CS São Cristovão'!G38+'218-CS Itatinga'!G38+'225- União de Bairros'!G38</f>
        <v>3260432.0900000003</v>
      </c>
      <c r="H38" s="6">
        <f>'003-Ambulatório'!H38+'004-Laboratório'!H38+'190-Distrito Sudoeste'!H38+'192-Centro Esp.Odont.-CEO'!H38+'195-Visa Sudoeste'!H38+'196-Caps David Capistrano'!H38+'197-Botica'!H38+'198-CS Santo antonio'!H38+'199-CS Vila União CAIC'!H38+'200-Tear das artes'!H38+'201-Caps Aeroporto-NovoTempo'!H38+'203-CS Santa Lúcia'!H38+'205-DIC I'!H38+'206-DIC III'!H38+'208-CS Vista Alegre'!H38+'209-Cs Tancredo-c. eliseos'!H38+'212-CS Capivari'!H38+'213-CS Aeroporto'!H38+'216-193- Ouro Verde'!H38+'217-CS São Cristovão'!H38+'218-CS Itatinga'!H38+'225- União de Bairros'!H38</f>
        <v>4010651.1500000004</v>
      </c>
      <c r="I38" s="6">
        <f>'003-Ambulatório'!I38+'004-Laboratório'!I38+'190-Distrito Sudoeste'!I38+'192-Centro Esp.Odont.-CEO'!I38+'195-Visa Sudoeste'!I38+'196-Caps David Capistrano'!I38+'197-Botica'!I38+'198-CS Santo antonio'!I38+'199-CS Vila União CAIC'!I38+'200-Tear das artes'!I38+'201-Caps Aeroporto-NovoTempo'!I38+'203-CS Santa Lúcia'!I38+'205-DIC I'!I38+'206-DIC III'!I38+'208-CS Vista Alegre'!I38+'209-Cs Tancredo-c. eliseos'!I38+'212-CS Capivari'!I38+'213-CS Aeroporto'!I38+'216-193- Ouro Verde'!I38+'217-CS São Cristovão'!I38+'218-CS Itatinga'!I38+'225- União de Bairros'!I38</f>
        <v>3897679.8199999994</v>
      </c>
      <c r="J38" s="6">
        <f>'003-Ambulatório'!J38+'004-Laboratório'!J38+'190-Distrito Sudoeste'!J38+'192-Centro Esp.Odont.-CEO'!J38+'195-Visa Sudoeste'!J38+'196-Caps David Capistrano'!J38+'197-Botica'!J38+'198-CS Santo antonio'!J38+'199-CS Vila União CAIC'!J38+'200-Tear das artes'!J38+'201-Caps Aeroporto-NovoTempo'!J38+'203-CS Santa Lúcia'!J38+'205-DIC I'!J38+'206-DIC III'!J38+'208-CS Vista Alegre'!J38+'209-Cs Tancredo-c. eliseos'!J38+'212-CS Capivari'!J38+'213-CS Aeroporto'!J38+'216-193- Ouro Verde'!J38+'217-CS São Cristovão'!J38+'218-CS Itatinga'!J38+'225- União de Bairros'!J38</f>
        <v>3414230.9899999998</v>
      </c>
      <c r="K38" s="6">
        <f>'003-Ambulatório'!K38+'004-Laboratório'!K38+'190-Distrito Sudoeste'!K38+'192-Centro Esp.Odont.-CEO'!K38+'195-Visa Sudoeste'!K38+'196-Caps David Capistrano'!K38+'197-Botica'!K38+'198-CS Santo antonio'!K38+'199-CS Vila União CAIC'!K38+'200-Tear das artes'!K38+'201-Caps Aeroporto-NovoTempo'!K38+'203-CS Santa Lúcia'!K38+'205-DIC I'!K38+'206-DIC III'!K38+'208-CS Vista Alegre'!K38+'209-Cs Tancredo-c. eliseos'!K38+'212-CS Capivari'!K38+'213-CS Aeroporto'!K38+'216-193- Ouro Verde'!K38+'217-CS São Cristovão'!K38+'218-CS Itatinga'!K38+'225- União de Bairros'!K38</f>
        <v>3528423.189999999</v>
      </c>
      <c r="L38" s="6">
        <f>'003-Ambulatório'!L38+'004-Laboratório'!L38+'190-Distrito Sudoeste'!L38+'192-Centro Esp.Odont.-CEO'!L38+'195-Visa Sudoeste'!L38+'196-Caps David Capistrano'!L38+'197-Botica'!L38+'198-CS Santo antonio'!L38+'199-CS Vila União CAIC'!L38+'200-Tear das artes'!L38+'201-Caps Aeroporto-NovoTempo'!L38+'203-CS Santa Lúcia'!L38+'205-DIC I'!L38+'206-DIC III'!L38+'208-CS Vista Alegre'!L38+'209-Cs Tancredo-c. eliseos'!L38+'212-CS Capivari'!L38+'213-CS Aeroporto'!L38+'216-193- Ouro Verde'!L38+'217-CS São Cristovão'!L38+'218-CS Itatinga'!L38+'225- União de Bairros'!L38</f>
        <v>3445998.38</v>
      </c>
      <c r="M38" s="6">
        <f>'003-Ambulatório'!M38+'004-Laboratório'!M38+'190-Distrito Sudoeste'!M38+'192-Centro Esp.Odont.-CEO'!M38+'195-Visa Sudoeste'!M38+'196-Caps David Capistrano'!M38+'197-Botica'!M38+'198-CS Santo antonio'!M38+'199-CS Vila União CAIC'!M38+'200-Tear das artes'!M38+'201-Caps Aeroporto-NovoTempo'!M38+'203-CS Santa Lúcia'!M38+'205-DIC I'!M38+'206-DIC III'!M38+'208-CS Vista Alegre'!M38+'209-Cs Tancredo-c. eliseos'!M38+'212-CS Capivari'!M38+'213-CS Aeroporto'!M38+'216-193- Ouro Verde'!M38+'217-CS São Cristovão'!M38+'218-CS Itatinga'!M38+'225- União de Bairros'!M38</f>
        <v>3529018.8000000003</v>
      </c>
      <c r="N38" s="6">
        <f>'003-Ambulatório'!N38+'004-Laboratório'!N38+'190-Distrito Sudoeste'!N38+'192-Centro Esp.Odont.-CEO'!N38+'195-Visa Sudoeste'!N38+'196-Caps David Capistrano'!N38+'197-Botica'!N38+'198-CS Santo antonio'!N38+'199-CS Vila União CAIC'!N38+'200-Tear das artes'!N38+'201-Caps Aeroporto-NovoTempo'!N38+'203-CS Santa Lúcia'!N38+'205-DIC I'!N38+'206-DIC III'!N38+'208-CS Vista Alegre'!N38+'209-Cs Tancredo-c. eliseos'!N38+'212-CS Capivari'!N38+'213-CS Aeroporto'!N38+'216-193- Ouro Verde'!N38+'217-CS São Cristovão'!N38+'218-CS Itatinga'!N38+'225- União de Bairros'!N38</f>
        <v>3499134.8400000003</v>
      </c>
      <c r="P38" s="19"/>
    </row>
    <row r="39" spans="2:14" ht="12.75">
      <c r="B39" s="5" t="s">
        <v>67</v>
      </c>
      <c r="C39" s="6">
        <f>'003-Ambulatório'!C39+'004-Laboratório'!C39+'190-Distrito Sudoeste'!C39+'192-Centro Esp.Odont.-CEO'!C39+'195-Visa Sudoeste'!C39+'196-Caps David Capistrano'!C39+'197-Botica'!C39+'198-CS Santo antonio'!C39+'199-CS Vila União CAIC'!C39+'200-Tear das artes'!C39+'201-Caps Aeroporto-NovoTempo'!C39+'203-CS Santa Lúcia'!C39+'205-DIC I'!C39+'206-DIC III'!C39+'208-CS Vista Alegre'!C39+'209-Cs Tancredo-c. eliseos'!C39+'212-CS Capivari'!C39+'213-CS Aeroporto'!C39+'216-193- Ouro Verde'!C39+'217-CS São Cristovão'!C39+'218-CS Itatinga'!C39+'225- União de Bairros'!C39</f>
        <v>1161124.9584000001</v>
      </c>
      <c r="D39" s="6">
        <f>'003-Ambulatório'!D39+'004-Laboratório'!D39+'190-Distrito Sudoeste'!D39+'192-Centro Esp.Odont.-CEO'!D39+'195-Visa Sudoeste'!D39+'196-Caps David Capistrano'!D39+'197-Botica'!D39+'198-CS Santo antonio'!D39+'199-CS Vila União CAIC'!D39+'200-Tear das artes'!D39+'201-Caps Aeroporto-NovoTempo'!D39+'203-CS Santa Lúcia'!D39+'205-DIC I'!D39+'206-DIC III'!D39+'208-CS Vista Alegre'!D39+'209-Cs Tancredo-c. eliseos'!D39+'212-CS Capivari'!D39+'213-CS Aeroporto'!D39+'216-193- Ouro Verde'!D39+'217-CS São Cristovão'!D39+'218-CS Itatinga'!D39+'225- União de Bairros'!D39</f>
        <v>1101956.3346</v>
      </c>
      <c r="E39" s="6">
        <f>'003-Ambulatório'!E39+'004-Laboratório'!E39+'190-Distrito Sudoeste'!E39+'192-Centro Esp.Odont.-CEO'!E39+'195-Visa Sudoeste'!E39+'196-Caps David Capistrano'!E39+'197-Botica'!E39+'198-CS Santo antonio'!E39+'199-CS Vila União CAIC'!E39+'200-Tear das artes'!E39+'201-Caps Aeroporto-NovoTempo'!E39+'203-CS Santa Lúcia'!E39+'205-DIC I'!E39+'206-DIC III'!E39+'208-CS Vista Alegre'!E39+'209-Cs Tancredo-c. eliseos'!E39+'212-CS Capivari'!E39+'213-CS Aeroporto'!E39+'216-193- Ouro Verde'!E39+'217-CS São Cristovão'!E39+'218-CS Itatinga'!E39+'225- União de Bairros'!E39</f>
        <v>1099621.578</v>
      </c>
      <c r="F39" s="6">
        <f>'003-Ambulatório'!F39+'004-Laboratório'!F39+'190-Distrito Sudoeste'!F39+'192-Centro Esp.Odont.-CEO'!F39+'195-Visa Sudoeste'!F39+'196-Caps David Capistrano'!F39+'197-Botica'!F39+'198-CS Santo antonio'!F39+'199-CS Vila União CAIC'!F39+'200-Tear das artes'!F39+'201-Caps Aeroporto-NovoTempo'!F39+'203-CS Santa Lúcia'!F39+'205-DIC I'!F39+'206-DIC III'!F39+'208-CS Vista Alegre'!F39+'209-Cs Tancredo-c. eliseos'!F39+'212-CS Capivari'!F39+'213-CS Aeroporto'!F39+'216-193- Ouro Verde'!F39+'217-CS São Cristovão'!F39+'218-CS Itatinga'!F39+'225- União de Bairros'!F39</f>
        <v>1075286.0018999998</v>
      </c>
      <c r="G39" s="6">
        <f>'003-Ambulatório'!G39+'004-Laboratório'!G39+'190-Distrito Sudoeste'!G39+'192-Centro Esp.Odont.-CEO'!G39+'195-Visa Sudoeste'!G39+'196-Caps David Capistrano'!G39+'197-Botica'!G39+'198-CS Santo antonio'!G39+'199-CS Vila União CAIC'!G39+'200-Tear das artes'!G39+'201-Caps Aeroporto-NovoTempo'!G39+'203-CS Santa Lúcia'!G39+'205-DIC I'!G39+'206-DIC III'!G39+'208-CS Vista Alegre'!G39+'209-Cs Tancredo-c. eliseos'!G39+'212-CS Capivari'!G39+'213-CS Aeroporto'!G39+'216-193- Ouro Verde'!G39+'217-CS São Cristovão'!G39+'218-CS Itatinga'!G39+'225- União de Bairros'!G39</f>
        <v>1075942.5897</v>
      </c>
      <c r="H39" s="6">
        <f>'003-Ambulatório'!H39+'004-Laboratório'!H39+'190-Distrito Sudoeste'!H39+'192-Centro Esp.Odont.-CEO'!H39+'195-Visa Sudoeste'!H39+'196-Caps David Capistrano'!H39+'197-Botica'!H39+'198-CS Santo antonio'!H39+'199-CS Vila União CAIC'!H39+'200-Tear das artes'!H39+'201-Caps Aeroporto-NovoTempo'!H39+'203-CS Santa Lúcia'!H39+'205-DIC I'!H39+'206-DIC III'!H39+'208-CS Vista Alegre'!H39+'209-Cs Tancredo-c. eliseos'!H39+'212-CS Capivari'!H39+'213-CS Aeroporto'!H39+'216-193- Ouro Verde'!H39+'217-CS São Cristovão'!H39+'218-CS Itatinga'!H39+'225- União de Bairros'!H39</f>
        <v>1323514.8795</v>
      </c>
      <c r="I39" s="6">
        <f>'003-Ambulatório'!I39+'004-Laboratório'!I39+'190-Distrito Sudoeste'!I39+'192-Centro Esp.Odont.-CEO'!I39+'195-Visa Sudoeste'!I39+'196-Caps David Capistrano'!I39+'197-Botica'!I39+'198-CS Santo antonio'!I39+'199-CS Vila União CAIC'!I39+'200-Tear das artes'!I39+'201-Caps Aeroporto-NovoTempo'!I39+'203-CS Santa Lúcia'!I39+'205-DIC I'!I39+'206-DIC III'!I39+'208-CS Vista Alegre'!I39+'209-Cs Tancredo-c. eliseos'!I39+'212-CS Capivari'!I39+'213-CS Aeroporto'!I39+'216-193- Ouro Verde'!I39+'217-CS São Cristovão'!I39+'218-CS Itatinga'!I39+'225- União de Bairros'!I39</f>
        <v>1286234.3405999998</v>
      </c>
      <c r="J39" s="6">
        <f>'003-Ambulatório'!J39+'004-Laboratório'!J39+'190-Distrito Sudoeste'!J39+'192-Centro Esp.Odont.-CEO'!J39+'195-Visa Sudoeste'!J39+'196-Caps David Capistrano'!J39+'197-Botica'!J39+'198-CS Santo antonio'!J39+'199-CS Vila União CAIC'!J39+'200-Tear das artes'!J39+'201-Caps Aeroporto-NovoTempo'!J39+'203-CS Santa Lúcia'!J39+'205-DIC I'!J39+'206-DIC III'!J39+'208-CS Vista Alegre'!J39+'209-Cs Tancredo-c. eliseos'!J39+'212-CS Capivari'!J39+'213-CS Aeroporto'!J39+'216-193- Ouro Verde'!J39+'217-CS São Cristovão'!J39+'218-CS Itatinga'!J39+'225- União de Bairros'!J39</f>
        <v>1126696.2267</v>
      </c>
      <c r="K39" s="6">
        <f>'003-Ambulatório'!K39+'004-Laboratório'!K39+'190-Distrito Sudoeste'!K39+'192-Centro Esp.Odont.-CEO'!K39+'195-Visa Sudoeste'!K39+'196-Caps David Capistrano'!K39+'197-Botica'!K39+'198-CS Santo antonio'!K39+'199-CS Vila União CAIC'!K39+'200-Tear das artes'!K39+'201-Caps Aeroporto-NovoTempo'!K39+'203-CS Santa Lúcia'!K39+'205-DIC I'!K39+'206-DIC III'!K39+'208-CS Vista Alegre'!K39+'209-Cs Tancredo-c. eliseos'!K39+'212-CS Capivari'!K39+'213-CS Aeroporto'!K39+'216-193- Ouro Verde'!K39+'217-CS São Cristovão'!K39+'218-CS Itatinga'!K39+'225- União de Bairros'!K39</f>
        <v>1164379.6527000002</v>
      </c>
      <c r="L39" s="6">
        <f>'003-Ambulatório'!L39+'004-Laboratório'!L39+'190-Distrito Sudoeste'!L39+'192-Centro Esp.Odont.-CEO'!L39+'195-Visa Sudoeste'!L39+'196-Caps David Capistrano'!L39+'197-Botica'!L39+'198-CS Santo antonio'!L39+'199-CS Vila União CAIC'!L39+'200-Tear das artes'!L39+'201-Caps Aeroporto-NovoTempo'!L39+'203-CS Santa Lúcia'!L39+'205-DIC I'!L39+'206-DIC III'!L39+'208-CS Vista Alegre'!L39+'209-Cs Tancredo-c. eliseos'!L39+'212-CS Capivari'!L39+'213-CS Aeroporto'!L39+'216-193- Ouro Verde'!L39+'217-CS São Cristovão'!L39+'218-CS Itatinga'!L39+'225- União de Bairros'!L39</f>
        <v>1137179.4653999999</v>
      </c>
      <c r="M39" s="6">
        <f>'003-Ambulatório'!M39+'004-Laboratório'!M39+'190-Distrito Sudoeste'!M39+'192-Centro Esp.Odont.-CEO'!M39+'195-Visa Sudoeste'!M39+'196-Caps David Capistrano'!M39+'197-Botica'!M39+'198-CS Santo antonio'!M39+'199-CS Vila União CAIC'!M39+'200-Tear das artes'!M39+'201-Caps Aeroporto-NovoTempo'!M39+'203-CS Santa Lúcia'!M39+'205-DIC I'!M39+'206-DIC III'!M39+'208-CS Vista Alegre'!M39+'209-Cs Tancredo-c. eliseos'!M39+'212-CS Capivari'!M39+'213-CS Aeroporto'!M39+'216-193- Ouro Verde'!M39+'217-CS São Cristovão'!M39+'218-CS Itatinga'!M39+'225- União de Bairros'!M39</f>
        <v>1164576.2040000001</v>
      </c>
      <c r="N39" s="6">
        <f>'003-Ambulatório'!N39+'004-Laboratório'!N39+'190-Distrito Sudoeste'!N39+'192-Centro Esp.Odont.-CEO'!N39+'195-Visa Sudoeste'!N39+'196-Caps David Capistrano'!N39+'197-Botica'!N39+'198-CS Santo antonio'!N39+'199-CS Vila União CAIC'!N39+'200-Tear das artes'!N39+'201-Caps Aeroporto-NovoTempo'!N39+'203-CS Santa Lúcia'!N39+'205-DIC I'!N39+'206-DIC III'!N39+'208-CS Vista Alegre'!N39+'209-Cs Tancredo-c. eliseos'!N39+'212-CS Capivari'!N39+'213-CS Aeroporto'!N39+'216-193- Ouro Verde'!N39+'217-CS São Cristovão'!N39+'218-CS Itatinga'!N39+'225- União de Bairros'!N39</f>
        <v>1154714.4972</v>
      </c>
    </row>
    <row r="40" spans="2:14" ht="12.75">
      <c r="B40" s="5" t="s">
        <v>33</v>
      </c>
      <c r="C40" s="6">
        <f>'003-Ambulatório'!C40+'004-Laboratório'!C40+'190-Distrito Sudoeste'!C40+'192-Centro Esp.Odont.-CEO'!C40+'195-Visa Sudoeste'!C40+'196-Caps David Capistrano'!C40+'197-Botica'!C40+'198-CS Santo antonio'!C40+'199-CS Vila União CAIC'!C40+'200-Tear das artes'!C40+'201-Caps Aeroporto-NovoTempo'!C40+'203-CS Santa Lúcia'!C40+'205-DIC I'!C40+'206-DIC III'!C40+'208-CS Vista Alegre'!C40+'209-Cs Tancredo-c. eliseos'!C40+'212-CS Capivari'!C40+'213-CS Aeroporto'!C40+'216-193- Ouro Verde'!C40+'217-CS São Cristovão'!C40+'218-CS Itatinga'!C40+'225- União de Bairros'!C40</f>
        <v>408166.3900000001</v>
      </c>
      <c r="D40" s="6">
        <f>'003-Ambulatório'!D40+'004-Laboratório'!D40+'190-Distrito Sudoeste'!D40+'192-Centro Esp.Odont.-CEO'!D40+'195-Visa Sudoeste'!D40+'196-Caps David Capistrano'!D40+'197-Botica'!D40+'198-CS Santo antonio'!D40+'199-CS Vila União CAIC'!D40+'200-Tear das artes'!D40+'201-Caps Aeroporto-NovoTempo'!D40+'203-CS Santa Lúcia'!D40+'205-DIC I'!D40+'206-DIC III'!D40+'208-CS Vista Alegre'!D40+'209-Cs Tancredo-c. eliseos'!D40+'212-CS Capivari'!D40+'213-CS Aeroporto'!D40+'216-193- Ouro Verde'!D40+'217-CS São Cristovão'!D40+'218-CS Itatinga'!D40+'225- União de Bairros'!D40</f>
        <v>385464.87999999995</v>
      </c>
      <c r="E40" s="6">
        <f>'003-Ambulatório'!E40+'004-Laboratório'!E40+'190-Distrito Sudoeste'!E40+'192-Centro Esp.Odont.-CEO'!E40+'195-Visa Sudoeste'!E40+'196-Caps David Capistrano'!E40+'197-Botica'!E40+'198-CS Santo antonio'!E40+'199-CS Vila União CAIC'!E40+'200-Tear das artes'!E40+'201-Caps Aeroporto-NovoTempo'!E40+'203-CS Santa Lúcia'!E40+'205-DIC I'!E40+'206-DIC III'!E40+'208-CS Vista Alegre'!E40+'209-Cs Tancredo-c. eliseos'!E40+'212-CS Capivari'!E40+'213-CS Aeroporto'!E40+'216-193- Ouro Verde'!E40+'217-CS São Cristovão'!E40+'218-CS Itatinga'!E40+'225- União de Bairros'!E40</f>
        <v>388507.14</v>
      </c>
      <c r="F40" s="6">
        <f>'003-Ambulatório'!F40+'004-Laboratório'!F40+'190-Distrito Sudoeste'!F40+'192-Centro Esp.Odont.-CEO'!F40+'195-Visa Sudoeste'!F40+'196-Caps David Capistrano'!F40+'197-Botica'!F40+'198-CS Santo antonio'!F40+'199-CS Vila União CAIC'!F40+'200-Tear das artes'!F40+'201-Caps Aeroporto-NovoTempo'!F40+'203-CS Santa Lúcia'!F40+'205-DIC I'!F40+'206-DIC III'!F40+'208-CS Vista Alegre'!F40+'209-Cs Tancredo-c. eliseos'!F40+'212-CS Capivari'!F40+'213-CS Aeroporto'!F40+'216-193- Ouro Verde'!F40+'217-CS São Cristovão'!F40+'218-CS Itatinga'!F40+'225- União de Bairros'!F40</f>
        <v>367099.54000000004</v>
      </c>
      <c r="G40" s="6">
        <f>'003-Ambulatório'!G40+'004-Laboratório'!G40+'190-Distrito Sudoeste'!G40+'192-Centro Esp.Odont.-CEO'!G40+'195-Visa Sudoeste'!G40+'196-Caps David Capistrano'!G40+'197-Botica'!G40+'198-CS Santo antonio'!G40+'199-CS Vila União CAIC'!G40+'200-Tear das artes'!G40+'201-Caps Aeroporto-NovoTempo'!G40+'203-CS Santa Lúcia'!G40+'205-DIC I'!G40+'206-DIC III'!G40+'208-CS Vista Alegre'!G40+'209-Cs Tancredo-c. eliseos'!G40+'212-CS Capivari'!G40+'213-CS Aeroporto'!G40+'216-193- Ouro Verde'!G40+'217-CS São Cristovão'!G40+'218-CS Itatinga'!G40+'225- União de Bairros'!G40</f>
        <v>343097.65</v>
      </c>
      <c r="H40" s="6">
        <f>'003-Ambulatório'!H40+'004-Laboratório'!H40+'190-Distrito Sudoeste'!H40+'192-Centro Esp.Odont.-CEO'!H40+'195-Visa Sudoeste'!H40+'196-Caps David Capistrano'!H40+'197-Botica'!H40+'198-CS Santo antonio'!H40+'199-CS Vila União CAIC'!H40+'200-Tear das artes'!H40+'201-Caps Aeroporto-NovoTempo'!H40+'203-CS Santa Lúcia'!H40+'205-DIC I'!H40+'206-DIC III'!H40+'208-CS Vista Alegre'!H40+'209-Cs Tancredo-c. eliseos'!H40+'212-CS Capivari'!H40+'213-CS Aeroporto'!H40+'216-193- Ouro Verde'!H40+'217-CS São Cristovão'!H40+'218-CS Itatinga'!H40+'225- União de Bairros'!H40</f>
        <v>290277.92000000004</v>
      </c>
      <c r="I40" s="6">
        <f>'003-Ambulatório'!I40+'004-Laboratório'!I40+'190-Distrito Sudoeste'!I40+'192-Centro Esp.Odont.-CEO'!I40+'195-Visa Sudoeste'!I40+'196-Caps David Capistrano'!I40+'197-Botica'!I40+'198-CS Santo antonio'!I40+'199-CS Vila União CAIC'!I40+'200-Tear das artes'!I40+'201-Caps Aeroporto-NovoTempo'!I40+'203-CS Santa Lúcia'!I40+'205-DIC I'!I40+'206-DIC III'!I40+'208-CS Vista Alegre'!I40+'209-Cs Tancredo-c. eliseos'!I40+'212-CS Capivari'!I40+'213-CS Aeroporto'!I40+'216-193- Ouro Verde'!I40+'217-CS São Cristovão'!I40+'218-CS Itatinga'!I40+'225- União de Bairros'!I40</f>
        <v>229561.22999999995</v>
      </c>
      <c r="J40" s="6">
        <f>'003-Ambulatório'!J40+'004-Laboratório'!J40+'190-Distrito Sudoeste'!J40+'192-Centro Esp.Odont.-CEO'!J40+'195-Visa Sudoeste'!J40+'196-Caps David Capistrano'!J40+'197-Botica'!J40+'198-CS Santo antonio'!J40+'199-CS Vila União CAIC'!J40+'200-Tear das artes'!J40+'201-Caps Aeroporto-NovoTempo'!J40+'203-CS Santa Lúcia'!J40+'205-DIC I'!J40+'206-DIC III'!J40+'208-CS Vista Alegre'!J40+'209-Cs Tancredo-c. eliseos'!J40+'212-CS Capivari'!J40+'213-CS Aeroporto'!J40+'216-193- Ouro Verde'!J40+'217-CS São Cristovão'!J40+'218-CS Itatinga'!J40+'225- União de Bairros'!J40</f>
        <v>119333.07000000004</v>
      </c>
      <c r="K40" s="6">
        <f>'003-Ambulatório'!K40+'004-Laboratório'!K40+'190-Distrito Sudoeste'!K40+'192-Centro Esp.Odont.-CEO'!K40+'195-Visa Sudoeste'!K40+'196-Caps David Capistrano'!K40+'197-Botica'!K40+'198-CS Santo antonio'!K40+'199-CS Vila União CAIC'!K40+'200-Tear das artes'!K40+'201-Caps Aeroporto-NovoTempo'!K40+'203-CS Santa Lúcia'!K40+'205-DIC I'!K40+'206-DIC III'!K40+'208-CS Vista Alegre'!K40+'209-Cs Tancredo-c. eliseos'!K40+'212-CS Capivari'!K40+'213-CS Aeroporto'!K40+'216-193- Ouro Verde'!K40+'217-CS São Cristovão'!K40+'218-CS Itatinga'!K40+'225- União de Bairros'!K40</f>
        <v>133769.09</v>
      </c>
      <c r="L40" s="6">
        <f>'003-Ambulatório'!L40+'004-Laboratório'!L40+'190-Distrito Sudoeste'!L40+'192-Centro Esp.Odont.-CEO'!L40+'195-Visa Sudoeste'!L40+'196-Caps David Capistrano'!L40+'197-Botica'!L40+'198-CS Santo antonio'!L40+'199-CS Vila União CAIC'!L40+'200-Tear das artes'!L40+'201-Caps Aeroporto-NovoTempo'!L40+'203-CS Santa Lúcia'!L40+'205-DIC I'!L40+'206-DIC III'!L40+'208-CS Vista Alegre'!L40+'209-Cs Tancredo-c. eliseos'!L40+'212-CS Capivari'!L40+'213-CS Aeroporto'!L40+'216-193- Ouro Verde'!L40+'217-CS São Cristovão'!L40+'218-CS Itatinga'!L40+'225- União de Bairros'!L40</f>
        <v>136111.61000000002</v>
      </c>
      <c r="M40" s="6">
        <f>'003-Ambulatório'!M40+'004-Laboratório'!M40+'190-Distrito Sudoeste'!M40+'192-Centro Esp.Odont.-CEO'!M40+'195-Visa Sudoeste'!M40+'196-Caps David Capistrano'!M40+'197-Botica'!M40+'198-CS Santo antonio'!M40+'199-CS Vila União CAIC'!M40+'200-Tear das artes'!M40+'201-Caps Aeroporto-NovoTempo'!M40+'203-CS Santa Lúcia'!M40+'205-DIC I'!M40+'206-DIC III'!M40+'208-CS Vista Alegre'!M40+'209-Cs Tancredo-c. eliseos'!M40+'212-CS Capivari'!M40+'213-CS Aeroporto'!M40+'216-193- Ouro Verde'!M40+'217-CS São Cristovão'!M40+'218-CS Itatinga'!M40+'225- União de Bairros'!M40</f>
        <v>138496.5</v>
      </c>
      <c r="N40" s="6">
        <f>'003-Ambulatório'!N40+'004-Laboratório'!N40+'190-Distrito Sudoeste'!N40+'192-Centro Esp.Odont.-CEO'!N40+'195-Visa Sudoeste'!N40+'196-Caps David Capistrano'!N40+'197-Botica'!N40+'198-CS Santo antonio'!N40+'199-CS Vila União CAIC'!N40+'200-Tear das artes'!N40+'201-Caps Aeroporto-NovoTempo'!N40+'203-CS Santa Lúcia'!N40+'205-DIC I'!N40+'206-DIC III'!N40+'208-CS Vista Alegre'!N40+'209-Cs Tancredo-c. eliseos'!N40+'212-CS Capivari'!N40+'213-CS Aeroporto'!N40+'216-193- Ouro Verde'!N40+'217-CS São Cristovão'!N40+'218-CS Itatinga'!N40+'225- União de Bairros'!N40</f>
        <v>135972.02999999997</v>
      </c>
    </row>
    <row r="41" spans="2:15" ht="12.75">
      <c r="B41" s="5" t="s">
        <v>28</v>
      </c>
      <c r="C41" s="6">
        <f>'003-Ambulatório'!C41+'004-Laboratório'!C41+'190-Distrito Sudoeste'!C41+'192-Centro Esp.Odont.-CEO'!C41+'195-Visa Sudoeste'!C41+'196-Caps David Capistrano'!C41+'197-Botica'!C41+'198-CS Santo antonio'!C41+'199-CS Vila União CAIC'!C41+'200-Tear das artes'!C41+'201-Caps Aeroporto-NovoTempo'!C41+'203-CS Santa Lúcia'!C41+'205-DIC I'!C41+'206-DIC III'!C41+'208-CS Vista Alegre'!C41+'209-Cs Tancredo-c. eliseos'!C41+'212-CS Capivari'!C41+'213-CS Aeroporto'!C41+'216-193- Ouro Verde'!C41+'217-CS São Cristovão'!C41+'218-CS Itatinga'!C41+'225- União de Bairros'!C41</f>
        <v>4775.2699999999995</v>
      </c>
      <c r="D41" s="6">
        <f>'003-Ambulatório'!D41+'004-Laboratório'!D41+'190-Distrito Sudoeste'!D41+'192-Centro Esp.Odont.-CEO'!D41+'195-Visa Sudoeste'!D41+'196-Caps David Capistrano'!D41+'197-Botica'!D41+'198-CS Santo antonio'!D41+'199-CS Vila União CAIC'!D41+'200-Tear das artes'!D41+'201-Caps Aeroporto-NovoTempo'!D41+'203-CS Santa Lúcia'!D41+'205-DIC I'!D41+'206-DIC III'!D41+'208-CS Vista Alegre'!D41+'209-Cs Tancredo-c. eliseos'!D41+'212-CS Capivari'!D41+'213-CS Aeroporto'!D41+'216-193- Ouro Verde'!D41+'217-CS São Cristovão'!D41+'218-CS Itatinga'!D41+'225- União de Bairros'!D41</f>
        <v>5916.12</v>
      </c>
      <c r="E41" s="6">
        <f>'003-Ambulatório'!E41+'004-Laboratório'!E41+'190-Distrito Sudoeste'!E41+'192-Centro Esp.Odont.-CEO'!E41+'195-Visa Sudoeste'!E41+'196-Caps David Capistrano'!E41+'197-Botica'!E41+'198-CS Santo antonio'!E41+'199-CS Vila União CAIC'!E41+'200-Tear das artes'!E41+'201-Caps Aeroporto-NovoTempo'!E41+'203-CS Santa Lúcia'!E41+'205-DIC I'!E41+'206-DIC III'!E41+'208-CS Vista Alegre'!E41+'209-Cs Tancredo-c. eliseos'!E41+'212-CS Capivari'!E41+'213-CS Aeroporto'!E41+'216-193- Ouro Verde'!E41+'217-CS São Cristovão'!E41+'218-CS Itatinga'!E41+'225- União de Bairros'!E41</f>
        <v>7252.41</v>
      </c>
      <c r="F41" s="6">
        <f>'003-Ambulatório'!F41+'004-Laboratório'!F41+'190-Distrito Sudoeste'!F41+'192-Centro Esp.Odont.-CEO'!F41+'195-Visa Sudoeste'!F41+'196-Caps David Capistrano'!F41+'197-Botica'!F41+'198-CS Santo antonio'!F41+'199-CS Vila União CAIC'!F41+'200-Tear das artes'!F41+'201-Caps Aeroporto-NovoTempo'!F41+'203-CS Santa Lúcia'!F41+'205-DIC I'!F41+'206-DIC III'!F41+'208-CS Vista Alegre'!F41+'209-Cs Tancredo-c. eliseos'!F41+'212-CS Capivari'!F41+'213-CS Aeroporto'!F41+'216-193- Ouro Verde'!F41+'217-CS São Cristovão'!F41+'218-CS Itatinga'!F41+'225- União de Bairros'!F41</f>
        <v>10023.32</v>
      </c>
      <c r="G41" s="6">
        <f>'003-Ambulatório'!G41+'004-Laboratório'!G41+'190-Distrito Sudoeste'!G41+'192-Centro Esp.Odont.-CEO'!G41+'195-Visa Sudoeste'!G41+'196-Caps David Capistrano'!G41+'197-Botica'!G41+'198-CS Santo antonio'!G41+'199-CS Vila União CAIC'!G41+'200-Tear das artes'!G41+'201-Caps Aeroporto-NovoTempo'!G41+'203-CS Santa Lúcia'!G41+'205-DIC I'!G41+'206-DIC III'!G41+'208-CS Vista Alegre'!G41+'209-Cs Tancredo-c. eliseos'!G41+'212-CS Capivari'!G41+'213-CS Aeroporto'!G41+'216-193- Ouro Verde'!G41+'217-CS São Cristovão'!G41+'218-CS Itatinga'!G41+'225- União de Bairros'!G41</f>
        <v>5458</v>
      </c>
      <c r="H41" s="6">
        <f>'003-Ambulatório'!H41+'004-Laboratório'!H41+'190-Distrito Sudoeste'!H41+'192-Centro Esp.Odont.-CEO'!H41+'195-Visa Sudoeste'!H41+'196-Caps David Capistrano'!H41+'197-Botica'!H41+'198-CS Santo antonio'!H41+'199-CS Vila União CAIC'!H41+'200-Tear das artes'!H41+'201-Caps Aeroporto-NovoTempo'!H41+'203-CS Santa Lúcia'!H41+'205-DIC I'!H41+'206-DIC III'!H41+'208-CS Vista Alegre'!H41+'209-Cs Tancredo-c. eliseos'!H41+'212-CS Capivari'!H41+'213-CS Aeroporto'!H41+'216-193- Ouro Verde'!H41+'217-CS São Cristovão'!H41+'218-CS Itatinga'!H41+'225- União de Bairros'!H41</f>
        <v>6302.660000000002</v>
      </c>
      <c r="I41" s="6">
        <f>'003-Ambulatório'!I41+'004-Laboratório'!I41+'190-Distrito Sudoeste'!I41+'192-Centro Esp.Odont.-CEO'!I41+'195-Visa Sudoeste'!I41+'196-Caps David Capistrano'!I41+'197-Botica'!I41+'198-CS Santo antonio'!I41+'199-CS Vila União CAIC'!I41+'200-Tear das artes'!I41+'201-Caps Aeroporto-NovoTempo'!I41+'203-CS Santa Lúcia'!I41+'205-DIC I'!I41+'206-DIC III'!I41+'208-CS Vista Alegre'!I41+'209-Cs Tancredo-c. eliseos'!I41+'212-CS Capivari'!I41+'213-CS Aeroporto'!I41+'216-193- Ouro Verde'!I41+'217-CS São Cristovão'!I41+'218-CS Itatinga'!I41+'225- União de Bairros'!I41</f>
        <v>6962.65</v>
      </c>
      <c r="J41" s="6">
        <f>'003-Ambulatório'!J41+'004-Laboratório'!J41+'190-Distrito Sudoeste'!J41+'192-Centro Esp.Odont.-CEO'!J41+'195-Visa Sudoeste'!J41+'196-Caps David Capistrano'!J41+'197-Botica'!J41+'198-CS Santo antonio'!J41+'199-CS Vila União CAIC'!J41+'200-Tear das artes'!J41+'201-Caps Aeroporto-NovoTempo'!J41+'203-CS Santa Lúcia'!J41+'205-DIC I'!J41+'206-DIC III'!J41+'208-CS Vista Alegre'!J41+'209-Cs Tancredo-c. eliseos'!J41+'212-CS Capivari'!J41+'213-CS Aeroporto'!J41+'216-193- Ouro Verde'!J41+'217-CS São Cristovão'!J41+'218-CS Itatinga'!J41+'225- União de Bairros'!J41</f>
        <v>9116.619999999999</v>
      </c>
      <c r="K41" s="6">
        <f>'003-Ambulatório'!K41+'004-Laboratório'!K41+'190-Distrito Sudoeste'!K41+'192-Centro Esp.Odont.-CEO'!K41+'195-Visa Sudoeste'!K41+'196-Caps David Capistrano'!K41+'197-Botica'!K41+'198-CS Santo antonio'!K41+'199-CS Vila União CAIC'!K41+'200-Tear das artes'!K41+'201-Caps Aeroporto-NovoTempo'!K41+'203-CS Santa Lúcia'!K41+'205-DIC I'!K41+'206-DIC III'!K41+'208-CS Vista Alegre'!K41+'209-Cs Tancredo-c. eliseos'!K41+'212-CS Capivari'!K41+'213-CS Aeroporto'!K41+'216-193- Ouro Verde'!K41+'217-CS São Cristovão'!K41+'218-CS Itatinga'!K41+'225- União de Bairros'!K41</f>
        <v>6258.280000000001</v>
      </c>
      <c r="L41" s="6">
        <f>'003-Ambulatório'!L41+'004-Laboratório'!L41+'190-Distrito Sudoeste'!L41+'192-Centro Esp.Odont.-CEO'!L41+'195-Visa Sudoeste'!L41+'196-Caps David Capistrano'!L41+'197-Botica'!L41+'198-CS Santo antonio'!L41+'199-CS Vila União CAIC'!L41+'200-Tear das artes'!L41+'201-Caps Aeroporto-NovoTempo'!L41+'203-CS Santa Lúcia'!L41+'205-DIC I'!L41+'206-DIC III'!L41+'208-CS Vista Alegre'!L41+'209-Cs Tancredo-c. eliseos'!L41+'212-CS Capivari'!L41+'213-CS Aeroporto'!L41+'216-193- Ouro Verde'!L41+'217-CS São Cristovão'!L41+'218-CS Itatinga'!L41+'225- União de Bairros'!L41</f>
        <v>5279.89</v>
      </c>
      <c r="M41" s="6">
        <f>'003-Ambulatório'!M41+'004-Laboratório'!M41+'190-Distrito Sudoeste'!M41+'192-Centro Esp.Odont.-CEO'!M41+'195-Visa Sudoeste'!M41+'196-Caps David Capistrano'!M41+'197-Botica'!M41+'198-CS Santo antonio'!M41+'199-CS Vila União CAIC'!M41+'200-Tear das artes'!M41+'201-Caps Aeroporto-NovoTempo'!M41+'203-CS Santa Lúcia'!M41+'205-DIC I'!M41+'206-DIC III'!M41+'208-CS Vista Alegre'!M41+'209-Cs Tancredo-c. eliseos'!M41+'212-CS Capivari'!M41+'213-CS Aeroporto'!M41+'216-193- Ouro Verde'!M41+'217-CS São Cristovão'!M41+'218-CS Itatinga'!M41+'225- União de Bairros'!M41</f>
        <v>4538.89</v>
      </c>
      <c r="N41" s="6">
        <f>'003-Ambulatório'!N41+'004-Laboratório'!N41+'190-Distrito Sudoeste'!N41+'192-Centro Esp.Odont.-CEO'!N41+'195-Visa Sudoeste'!N41+'196-Caps David Capistrano'!N41+'197-Botica'!N41+'198-CS Santo antonio'!N41+'199-CS Vila União CAIC'!N41+'200-Tear das artes'!N41+'201-Caps Aeroporto-NovoTempo'!N41+'203-CS Santa Lúcia'!N41+'205-DIC I'!N41+'206-DIC III'!N41+'208-CS Vista Alegre'!N41+'209-Cs Tancredo-c. eliseos'!N41+'212-CS Capivari'!N41+'213-CS Aeroporto'!N41+'216-193- Ouro Verde'!N41+'217-CS São Cristovão'!N41+'218-CS Itatinga'!N41+'225- União de Bairros'!N41</f>
        <v>2806.2400000000002</v>
      </c>
      <c r="O41" s="16">
        <f>SUM(C41:N41)</f>
        <v>74690.35</v>
      </c>
    </row>
    <row r="42" spans="2:14" ht="12.75">
      <c r="B42" s="5" t="s">
        <v>64</v>
      </c>
      <c r="C42" s="6">
        <f>'003-Ambulatório'!C42+'004-Laboratório'!C42+'190-Distrito Sudoeste'!C42+'192-Centro Esp.Odont.-CEO'!C42+'195-Visa Sudoeste'!C42+'196-Caps David Capistrano'!C42+'197-Botica'!C42+'198-CS Santo antonio'!C42+'199-CS Vila União CAIC'!C42+'200-Tear das artes'!C42+'201-Caps Aeroporto-NovoTempo'!C42+'203-CS Santa Lúcia'!C42+'205-DIC I'!C42+'206-DIC III'!C42+'208-CS Vista Alegre'!C42+'209-Cs Tancredo-c. eliseos'!C42+'212-CS Capivari'!C42+'213-CS Aeroporto'!C42+'216-193- Ouro Verde'!C42+'217-CS São Cristovão'!C42+'218-CS Itatinga'!C42+'225- União de Bairros'!C42</f>
        <v>0</v>
      </c>
      <c r="D42" s="6">
        <f>'003-Ambulatório'!D42+'004-Laboratório'!D42+'190-Distrito Sudoeste'!D42+'192-Centro Esp.Odont.-CEO'!D42+'195-Visa Sudoeste'!D42+'196-Caps David Capistrano'!D42+'197-Botica'!D42+'198-CS Santo antonio'!D42+'199-CS Vila União CAIC'!D42+'200-Tear das artes'!D42+'201-Caps Aeroporto-NovoTempo'!D42+'203-CS Santa Lúcia'!D42+'205-DIC I'!D42+'206-DIC III'!D42+'208-CS Vista Alegre'!D42+'209-Cs Tancredo-c. eliseos'!D42+'212-CS Capivari'!D42+'213-CS Aeroporto'!D42+'216-193- Ouro Verde'!D42+'217-CS São Cristovão'!D42+'218-CS Itatinga'!D42+'225- União de Bairros'!D42</f>
        <v>0</v>
      </c>
      <c r="E42" s="6">
        <f>'003-Ambulatório'!E42+'004-Laboratório'!E42+'190-Distrito Sudoeste'!E42+'192-Centro Esp.Odont.-CEO'!E42+'195-Visa Sudoeste'!E42+'196-Caps David Capistrano'!E42+'197-Botica'!E42+'198-CS Santo antonio'!E42+'199-CS Vila União CAIC'!E42+'200-Tear das artes'!E42+'201-Caps Aeroporto-NovoTempo'!E42+'203-CS Santa Lúcia'!E42+'205-DIC I'!E42+'206-DIC III'!E42+'208-CS Vista Alegre'!E42+'209-Cs Tancredo-c. eliseos'!E42+'212-CS Capivari'!E42+'213-CS Aeroporto'!E42+'216-193- Ouro Verde'!E42+'217-CS São Cristovão'!E42+'218-CS Itatinga'!E42+'225- União de Bairros'!E42</f>
        <v>0</v>
      </c>
      <c r="F42" s="6">
        <f>'003-Ambulatório'!F42+'004-Laboratório'!F42+'190-Distrito Sudoeste'!F42+'192-Centro Esp.Odont.-CEO'!F42+'195-Visa Sudoeste'!F42+'196-Caps David Capistrano'!F42+'197-Botica'!F42+'198-CS Santo antonio'!F42+'199-CS Vila União CAIC'!F42+'200-Tear das artes'!F42+'201-Caps Aeroporto-NovoTempo'!F42+'203-CS Santa Lúcia'!F42+'205-DIC I'!F42+'206-DIC III'!F42+'208-CS Vista Alegre'!F42+'209-Cs Tancredo-c. eliseos'!F42+'212-CS Capivari'!F42+'213-CS Aeroporto'!F42+'216-193- Ouro Verde'!F42+'217-CS São Cristovão'!F42+'218-CS Itatinga'!F42+'225- União de Bairros'!F42</f>
        <v>0</v>
      </c>
      <c r="G42" s="6">
        <f>'003-Ambulatório'!G42+'004-Laboratório'!G42+'190-Distrito Sudoeste'!G42+'192-Centro Esp.Odont.-CEO'!G42+'195-Visa Sudoeste'!G42+'196-Caps David Capistrano'!G42+'197-Botica'!G42+'198-CS Santo antonio'!G42+'199-CS Vila União CAIC'!G42+'200-Tear das artes'!G42+'201-Caps Aeroporto-NovoTempo'!G42+'203-CS Santa Lúcia'!G42+'205-DIC I'!G42+'206-DIC III'!G42+'208-CS Vista Alegre'!G42+'209-Cs Tancredo-c. eliseos'!G42+'212-CS Capivari'!G42+'213-CS Aeroporto'!G42+'216-193- Ouro Verde'!G42+'217-CS São Cristovão'!G42+'218-CS Itatinga'!G42+'225- União de Bairros'!G42</f>
        <v>0</v>
      </c>
      <c r="H42" s="6">
        <f>'003-Ambulatório'!H42+'004-Laboratório'!H42+'190-Distrito Sudoeste'!H42+'192-Centro Esp.Odont.-CEO'!H42+'195-Visa Sudoeste'!H42+'196-Caps David Capistrano'!H42+'197-Botica'!H42+'198-CS Santo antonio'!H42+'199-CS Vila União CAIC'!H42+'200-Tear das artes'!H42+'201-Caps Aeroporto-NovoTempo'!H42+'203-CS Santa Lúcia'!H42+'205-DIC I'!H42+'206-DIC III'!H42+'208-CS Vista Alegre'!H42+'209-Cs Tancredo-c. eliseos'!H42+'212-CS Capivari'!H42+'213-CS Aeroporto'!H42+'216-193- Ouro Verde'!H42+'217-CS São Cristovão'!H42+'218-CS Itatinga'!H42+'225- União de Bairros'!H42</f>
        <v>0</v>
      </c>
      <c r="I42" s="6">
        <f>'003-Ambulatório'!I42+'004-Laboratório'!I42+'190-Distrito Sudoeste'!I42+'192-Centro Esp.Odont.-CEO'!I42+'195-Visa Sudoeste'!I42+'196-Caps David Capistrano'!I42+'197-Botica'!I42+'198-CS Santo antonio'!I42+'199-CS Vila União CAIC'!I42+'200-Tear das artes'!I42+'201-Caps Aeroporto-NovoTempo'!I42+'203-CS Santa Lúcia'!I42+'205-DIC I'!I42+'206-DIC III'!I42+'208-CS Vista Alegre'!I42+'209-Cs Tancredo-c. eliseos'!I42+'212-CS Capivari'!I42+'213-CS Aeroporto'!I42+'216-193- Ouro Verde'!I42+'217-CS São Cristovão'!I42+'218-CS Itatinga'!I42+'225- União de Bairros'!I42</f>
        <v>0</v>
      </c>
      <c r="J42" s="6">
        <f>'003-Ambulatório'!J42+'004-Laboratório'!J42+'190-Distrito Sudoeste'!J42+'192-Centro Esp.Odont.-CEO'!J42+'195-Visa Sudoeste'!J42+'196-Caps David Capistrano'!J42+'197-Botica'!J42+'198-CS Santo antonio'!J42+'199-CS Vila União CAIC'!J42+'200-Tear das artes'!J42+'201-Caps Aeroporto-NovoTempo'!J42+'203-CS Santa Lúcia'!J42+'205-DIC I'!J42+'206-DIC III'!J42+'208-CS Vista Alegre'!J42+'209-Cs Tancredo-c. eliseos'!J42+'212-CS Capivari'!J42+'213-CS Aeroporto'!J42+'216-193- Ouro Verde'!J42+'217-CS São Cristovão'!J42+'218-CS Itatinga'!J42+'225- União de Bairros'!J42</f>
        <v>0</v>
      </c>
      <c r="K42" s="6">
        <f>'003-Ambulatório'!K42+'004-Laboratório'!K42+'190-Distrito Sudoeste'!K42+'192-Centro Esp.Odont.-CEO'!K42+'195-Visa Sudoeste'!K42+'196-Caps David Capistrano'!K42+'197-Botica'!K42+'198-CS Santo antonio'!K42+'199-CS Vila União CAIC'!K42+'200-Tear das artes'!K42+'201-Caps Aeroporto-NovoTempo'!K42+'203-CS Santa Lúcia'!K42+'205-DIC I'!K42+'206-DIC III'!K42+'208-CS Vista Alegre'!K42+'209-Cs Tancredo-c. eliseos'!K42+'212-CS Capivari'!K42+'213-CS Aeroporto'!K42+'216-193- Ouro Verde'!K42+'217-CS São Cristovão'!K42+'218-CS Itatinga'!K42+'225- União de Bairros'!K42</f>
        <v>0</v>
      </c>
      <c r="L42" s="6">
        <f>'003-Ambulatório'!L42+'004-Laboratório'!L42+'190-Distrito Sudoeste'!L42+'192-Centro Esp.Odont.-CEO'!L42+'195-Visa Sudoeste'!L42+'196-Caps David Capistrano'!L42+'197-Botica'!L42+'198-CS Santo antonio'!L42+'199-CS Vila União CAIC'!L42+'200-Tear das artes'!L42+'201-Caps Aeroporto-NovoTempo'!L42+'203-CS Santa Lúcia'!L42+'205-DIC I'!L42+'206-DIC III'!L42+'208-CS Vista Alegre'!L42+'209-Cs Tancredo-c. eliseos'!L42+'212-CS Capivari'!L42+'213-CS Aeroporto'!L42+'216-193- Ouro Verde'!L42+'217-CS São Cristovão'!L42+'218-CS Itatinga'!L42+'225- União de Bairros'!L42</f>
        <v>0</v>
      </c>
      <c r="M42" s="6">
        <f>'003-Ambulatório'!M42+'004-Laboratório'!M42+'190-Distrito Sudoeste'!M42+'192-Centro Esp.Odont.-CEO'!M42+'195-Visa Sudoeste'!M42+'196-Caps David Capistrano'!M42+'197-Botica'!M42+'198-CS Santo antonio'!M42+'199-CS Vila União CAIC'!M42+'200-Tear das artes'!M42+'201-Caps Aeroporto-NovoTempo'!M42+'203-CS Santa Lúcia'!M42+'205-DIC I'!M42+'206-DIC III'!M42+'208-CS Vista Alegre'!M42+'209-Cs Tancredo-c. eliseos'!M42+'212-CS Capivari'!M42+'213-CS Aeroporto'!M42+'216-193- Ouro Verde'!M42+'217-CS São Cristovão'!M42+'218-CS Itatinga'!M42+'225- União de Bairros'!M42</f>
        <v>0</v>
      </c>
      <c r="N42" s="6">
        <f>'003-Ambulatório'!N42+'004-Laboratório'!N42+'190-Distrito Sudoeste'!N42+'192-Centro Esp.Odont.-CEO'!N42+'195-Visa Sudoeste'!N42+'196-Caps David Capistrano'!N42+'197-Botica'!N42+'198-CS Santo antonio'!N42+'199-CS Vila União CAIC'!N42+'200-Tear das artes'!N42+'201-Caps Aeroporto-NovoTempo'!N42+'203-CS Santa Lúcia'!N42+'205-DIC I'!N42+'206-DIC III'!N42+'208-CS Vista Alegre'!N42+'209-Cs Tancredo-c. eliseos'!N42+'212-CS Capivari'!N42+'213-CS Aeroporto'!N42+'216-193- Ouro Verde'!N42+'217-CS São Cristovão'!N42+'218-CS Itatinga'!N42+'225- União de Bairros'!N42</f>
        <v>0</v>
      </c>
    </row>
    <row r="43" spans="2:14" ht="12.75">
      <c r="B43" s="5" t="s">
        <v>29</v>
      </c>
      <c r="C43" s="6">
        <f>'003-Ambulatório'!C43+'004-Laboratório'!C43+'190-Distrito Sudoeste'!C43+'192-Centro Esp.Odont.-CEO'!C43+'195-Visa Sudoeste'!C43+'196-Caps David Capistrano'!C43+'197-Botica'!C43+'198-CS Santo antonio'!C43+'199-CS Vila União CAIC'!C43+'200-Tear das artes'!C43+'201-Caps Aeroporto-NovoTempo'!C43+'203-CS Santa Lúcia'!C43+'205-DIC I'!C43+'206-DIC III'!C43+'208-CS Vista Alegre'!C43+'209-Cs Tancredo-c. eliseos'!C43+'212-CS Capivari'!C43+'213-CS Aeroporto'!C43+'216-193- Ouro Verde'!C43+'217-CS São Cristovão'!C43+'218-CS Itatinga'!C43+'225- União de Bairros'!C43</f>
        <v>0</v>
      </c>
      <c r="D43" s="6">
        <f>'003-Ambulatório'!D43+'004-Laboratório'!D43+'190-Distrito Sudoeste'!D43+'192-Centro Esp.Odont.-CEO'!D43+'195-Visa Sudoeste'!D43+'196-Caps David Capistrano'!D43+'197-Botica'!D43+'198-CS Santo antonio'!D43+'199-CS Vila União CAIC'!D43+'200-Tear das artes'!D43+'201-Caps Aeroporto-NovoTempo'!D43+'203-CS Santa Lúcia'!D43+'205-DIC I'!D43+'206-DIC III'!D43+'208-CS Vista Alegre'!D43+'209-Cs Tancredo-c. eliseos'!D43+'212-CS Capivari'!D43+'213-CS Aeroporto'!D43+'216-193- Ouro Verde'!D43+'217-CS São Cristovão'!D43+'218-CS Itatinga'!D43+'225- União de Bairros'!D43</f>
        <v>0</v>
      </c>
      <c r="E43" s="6">
        <f>'003-Ambulatório'!E43+'004-Laboratório'!E43+'190-Distrito Sudoeste'!E43+'192-Centro Esp.Odont.-CEO'!E43+'195-Visa Sudoeste'!E43+'196-Caps David Capistrano'!E43+'197-Botica'!E43+'198-CS Santo antonio'!E43+'199-CS Vila União CAIC'!E43+'200-Tear das artes'!E43+'201-Caps Aeroporto-NovoTempo'!E43+'203-CS Santa Lúcia'!E43+'205-DIC I'!E43+'206-DIC III'!E43+'208-CS Vista Alegre'!E43+'209-Cs Tancredo-c. eliseos'!E43+'212-CS Capivari'!E43+'213-CS Aeroporto'!E43+'216-193- Ouro Verde'!E43+'217-CS São Cristovão'!E43+'218-CS Itatinga'!E43+'225- União de Bairros'!E43</f>
        <v>0</v>
      </c>
      <c r="F43" s="6">
        <f>'003-Ambulatório'!F43+'004-Laboratório'!F43+'190-Distrito Sudoeste'!F43+'192-Centro Esp.Odont.-CEO'!F43+'195-Visa Sudoeste'!F43+'196-Caps David Capistrano'!F43+'197-Botica'!F43+'198-CS Santo antonio'!F43+'199-CS Vila União CAIC'!F43+'200-Tear das artes'!F43+'201-Caps Aeroporto-NovoTempo'!F43+'203-CS Santa Lúcia'!F43+'205-DIC I'!F43+'206-DIC III'!F43+'208-CS Vista Alegre'!F43+'209-Cs Tancredo-c. eliseos'!F43+'212-CS Capivari'!F43+'213-CS Aeroporto'!F43+'216-193- Ouro Verde'!F43+'217-CS São Cristovão'!F43+'218-CS Itatinga'!F43+'225- União de Bairros'!F43</f>
        <v>0</v>
      </c>
      <c r="G43" s="6">
        <f>'003-Ambulatório'!G43+'004-Laboratório'!G43+'190-Distrito Sudoeste'!G43+'192-Centro Esp.Odont.-CEO'!G43+'195-Visa Sudoeste'!G43+'196-Caps David Capistrano'!G43+'197-Botica'!G43+'198-CS Santo antonio'!G43+'199-CS Vila União CAIC'!G43+'200-Tear das artes'!G43+'201-Caps Aeroporto-NovoTempo'!G43+'203-CS Santa Lúcia'!G43+'205-DIC I'!G43+'206-DIC III'!G43+'208-CS Vista Alegre'!G43+'209-Cs Tancredo-c. eliseos'!G43+'212-CS Capivari'!G43+'213-CS Aeroporto'!G43+'216-193- Ouro Verde'!G43+'217-CS São Cristovão'!G43+'218-CS Itatinga'!G43+'225- União de Bairros'!G43</f>
        <v>0</v>
      </c>
      <c r="H43" s="6">
        <f>'003-Ambulatório'!H43+'004-Laboratório'!H43+'190-Distrito Sudoeste'!H43+'192-Centro Esp.Odont.-CEO'!H43+'195-Visa Sudoeste'!H43+'196-Caps David Capistrano'!H43+'197-Botica'!H43+'198-CS Santo antonio'!H43+'199-CS Vila União CAIC'!H43+'200-Tear das artes'!H43+'201-Caps Aeroporto-NovoTempo'!H43+'203-CS Santa Lúcia'!H43+'205-DIC I'!H43+'206-DIC III'!H43+'208-CS Vista Alegre'!H43+'209-Cs Tancredo-c. eliseos'!H43+'212-CS Capivari'!H43+'213-CS Aeroporto'!H43+'216-193- Ouro Verde'!H43+'217-CS São Cristovão'!H43+'218-CS Itatinga'!H43+'225- União de Bairros'!H43</f>
        <v>0</v>
      </c>
      <c r="I43" s="6">
        <f>'003-Ambulatório'!I43+'004-Laboratório'!I43+'190-Distrito Sudoeste'!I43+'192-Centro Esp.Odont.-CEO'!I43+'195-Visa Sudoeste'!I43+'196-Caps David Capistrano'!I43+'197-Botica'!I43+'198-CS Santo antonio'!I43+'199-CS Vila União CAIC'!I43+'200-Tear das artes'!I43+'201-Caps Aeroporto-NovoTempo'!I43+'203-CS Santa Lúcia'!I43+'205-DIC I'!I43+'206-DIC III'!I43+'208-CS Vista Alegre'!I43+'209-Cs Tancredo-c. eliseos'!I43+'212-CS Capivari'!I43+'213-CS Aeroporto'!I43+'216-193- Ouro Verde'!I43+'217-CS São Cristovão'!I43+'218-CS Itatinga'!I43+'225- União de Bairros'!I43</f>
        <v>0</v>
      </c>
      <c r="J43" s="6">
        <f>'003-Ambulatório'!J43+'004-Laboratório'!J43+'190-Distrito Sudoeste'!J43+'192-Centro Esp.Odont.-CEO'!J43+'195-Visa Sudoeste'!J43+'196-Caps David Capistrano'!J43+'197-Botica'!J43+'198-CS Santo antonio'!J43+'199-CS Vila União CAIC'!J43+'200-Tear das artes'!J43+'201-Caps Aeroporto-NovoTempo'!J43+'203-CS Santa Lúcia'!J43+'205-DIC I'!J43+'206-DIC III'!J43+'208-CS Vista Alegre'!J43+'209-Cs Tancredo-c. eliseos'!J43+'212-CS Capivari'!J43+'213-CS Aeroporto'!J43+'216-193- Ouro Verde'!J43+'217-CS São Cristovão'!J43+'218-CS Itatinga'!J43+'225- União de Bairros'!J43</f>
        <v>0</v>
      </c>
      <c r="K43" s="6">
        <f>'003-Ambulatório'!K43+'004-Laboratório'!K43+'190-Distrito Sudoeste'!K43+'192-Centro Esp.Odont.-CEO'!K43+'195-Visa Sudoeste'!K43+'196-Caps David Capistrano'!K43+'197-Botica'!K43+'198-CS Santo antonio'!K43+'199-CS Vila União CAIC'!K43+'200-Tear das artes'!K43+'201-Caps Aeroporto-NovoTempo'!K43+'203-CS Santa Lúcia'!K43+'205-DIC I'!K43+'206-DIC III'!K43+'208-CS Vista Alegre'!K43+'209-Cs Tancredo-c. eliseos'!K43+'212-CS Capivari'!K43+'213-CS Aeroporto'!K43+'216-193- Ouro Verde'!K43+'217-CS São Cristovão'!K43+'218-CS Itatinga'!K43+'225- União de Bairros'!K43</f>
        <v>0</v>
      </c>
      <c r="L43" s="6">
        <f>'003-Ambulatório'!L43+'004-Laboratório'!L43+'190-Distrito Sudoeste'!L43+'192-Centro Esp.Odont.-CEO'!L43+'195-Visa Sudoeste'!L43+'196-Caps David Capistrano'!L43+'197-Botica'!L43+'198-CS Santo antonio'!L43+'199-CS Vila União CAIC'!L43+'200-Tear das artes'!L43+'201-Caps Aeroporto-NovoTempo'!L43+'203-CS Santa Lúcia'!L43+'205-DIC I'!L43+'206-DIC III'!L43+'208-CS Vista Alegre'!L43+'209-Cs Tancredo-c. eliseos'!L43+'212-CS Capivari'!L43+'213-CS Aeroporto'!L43+'216-193- Ouro Verde'!L43+'217-CS São Cristovão'!L43+'218-CS Itatinga'!L43+'225- União de Bairros'!L43</f>
        <v>0</v>
      </c>
      <c r="M43" s="6">
        <f>'003-Ambulatório'!M43+'004-Laboratório'!M43+'190-Distrito Sudoeste'!M43+'192-Centro Esp.Odont.-CEO'!M43+'195-Visa Sudoeste'!M43+'196-Caps David Capistrano'!M43+'197-Botica'!M43+'198-CS Santo antonio'!M43+'199-CS Vila União CAIC'!M43+'200-Tear das artes'!M43+'201-Caps Aeroporto-NovoTempo'!M43+'203-CS Santa Lúcia'!M43+'205-DIC I'!M43+'206-DIC III'!M43+'208-CS Vista Alegre'!M43+'209-Cs Tancredo-c. eliseos'!M43+'212-CS Capivari'!M43+'213-CS Aeroporto'!M43+'216-193- Ouro Verde'!M43+'217-CS São Cristovão'!M43+'218-CS Itatinga'!M43+'225- União de Bairros'!M43</f>
        <v>0</v>
      </c>
      <c r="N43" s="6">
        <f>'003-Ambulatório'!N43+'004-Laboratório'!N43+'190-Distrito Sudoeste'!N43+'192-Centro Esp.Odont.-CEO'!N43+'195-Visa Sudoeste'!N43+'196-Caps David Capistrano'!N43+'197-Botica'!N43+'198-CS Santo antonio'!N43+'199-CS Vila União CAIC'!N43+'200-Tear das artes'!N43+'201-Caps Aeroporto-NovoTempo'!N43+'203-CS Santa Lúcia'!N43+'205-DIC I'!N43+'206-DIC III'!N43+'208-CS Vista Alegre'!N43+'209-Cs Tancredo-c. eliseos'!N43+'212-CS Capivari'!N43+'213-CS Aeroporto'!N43+'216-193- Ouro Verde'!N43+'217-CS São Cristovão'!N43+'218-CS Itatinga'!N43+'225- União de Bairros'!N43</f>
        <v>0</v>
      </c>
    </row>
    <row r="44" spans="2:14" ht="12.75">
      <c r="B44" s="5" t="s">
        <v>30</v>
      </c>
      <c r="C44" s="6">
        <f>'003-Ambulatório'!C44+'004-Laboratório'!C44+'190-Distrito Sudoeste'!C44+'192-Centro Esp.Odont.-CEO'!C44+'195-Visa Sudoeste'!C44+'196-Caps David Capistrano'!C44+'197-Botica'!C44+'198-CS Santo antonio'!C44+'199-CS Vila União CAIC'!C44+'200-Tear das artes'!C44+'201-Caps Aeroporto-NovoTempo'!C44+'203-CS Santa Lúcia'!C44+'205-DIC I'!C44+'206-DIC III'!C44+'208-CS Vista Alegre'!C44+'209-Cs Tancredo-c. eliseos'!C44+'212-CS Capivari'!C44+'213-CS Aeroporto'!C44+'216-193- Ouro Verde'!C44+'217-CS São Cristovão'!C44+'218-CS Itatinga'!C44+'225- União de Bairros'!C44</f>
        <v>34554.37</v>
      </c>
      <c r="D44" s="6">
        <f>'003-Ambulatório'!D44+'004-Laboratório'!D44+'190-Distrito Sudoeste'!D44+'192-Centro Esp.Odont.-CEO'!D44+'195-Visa Sudoeste'!D44+'196-Caps David Capistrano'!D44+'197-Botica'!D44+'198-CS Santo antonio'!D44+'199-CS Vila União CAIC'!D44+'200-Tear das artes'!D44+'201-Caps Aeroporto-NovoTempo'!D44+'203-CS Santa Lúcia'!D44+'205-DIC I'!D44+'206-DIC III'!D44+'208-CS Vista Alegre'!D44+'209-Cs Tancredo-c. eliseos'!D44+'212-CS Capivari'!D44+'213-CS Aeroporto'!D44+'216-193- Ouro Verde'!D44+'217-CS São Cristovão'!D44+'218-CS Itatinga'!D44+'225- União de Bairros'!D44</f>
        <v>38823.32000000001</v>
      </c>
      <c r="E44" s="6">
        <f>'003-Ambulatório'!E44+'004-Laboratório'!E44+'190-Distrito Sudoeste'!E44+'192-Centro Esp.Odont.-CEO'!E44+'195-Visa Sudoeste'!E44+'196-Caps David Capistrano'!E44+'197-Botica'!E44+'198-CS Santo antonio'!E44+'199-CS Vila União CAIC'!E44+'200-Tear das artes'!E44+'201-Caps Aeroporto-NovoTempo'!E44+'203-CS Santa Lúcia'!E44+'205-DIC I'!E44+'206-DIC III'!E44+'208-CS Vista Alegre'!E44+'209-Cs Tancredo-c. eliseos'!E44+'212-CS Capivari'!E44+'213-CS Aeroporto'!E44+'216-193- Ouro Verde'!E44+'217-CS São Cristovão'!E44+'218-CS Itatinga'!E44+'225- União de Bairros'!E44</f>
        <v>27922.55</v>
      </c>
      <c r="F44" s="6">
        <f>'003-Ambulatório'!F44+'004-Laboratório'!F44+'190-Distrito Sudoeste'!F44+'192-Centro Esp.Odont.-CEO'!F44+'195-Visa Sudoeste'!F44+'196-Caps David Capistrano'!F44+'197-Botica'!F44+'198-CS Santo antonio'!F44+'199-CS Vila União CAIC'!F44+'200-Tear das artes'!F44+'201-Caps Aeroporto-NovoTempo'!F44+'203-CS Santa Lúcia'!F44+'205-DIC I'!F44+'206-DIC III'!F44+'208-CS Vista Alegre'!F44+'209-Cs Tancredo-c. eliseos'!F44+'212-CS Capivari'!F44+'213-CS Aeroporto'!F44+'216-193- Ouro Verde'!F44+'217-CS São Cristovão'!F44+'218-CS Itatinga'!F44+'225- União de Bairros'!F44</f>
        <v>33447.23999999999</v>
      </c>
      <c r="G44" s="6">
        <f>'003-Ambulatório'!G44+'004-Laboratório'!G44+'190-Distrito Sudoeste'!G44+'192-Centro Esp.Odont.-CEO'!G44+'195-Visa Sudoeste'!G44+'196-Caps David Capistrano'!G44+'197-Botica'!G44+'198-CS Santo antonio'!G44+'199-CS Vila União CAIC'!G44+'200-Tear das artes'!G44+'201-Caps Aeroporto-NovoTempo'!G44+'203-CS Santa Lúcia'!G44+'205-DIC I'!G44+'206-DIC III'!G44+'208-CS Vista Alegre'!G44+'209-Cs Tancredo-c. eliseos'!G44+'212-CS Capivari'!G44+'213-CS Aeroporto'!G44+'216-193- Ouro Verde'!G44+'217-CS São Cristovão'!G44+'218-CS Itatinga'!G44+'225- União de Bairros'!G44</f>
        <v>31775.21</v>
      </c>
      <c r="H44" s="6">
        <f>'003-Ambulatório'!H44+'004-Laboratório'!H44+'190-Distrito Sudoeste'!H44+'192-Centro Esp.Odont.-CEO'!H44+'195-Visa Sudoeste'!H44+'196-Caps David Capistrano'!H44+'197-Botica'!H44+'198-CS Santo antonio'!H44+'199-CS Vila União CAIC'!H44+'200-Tear das artes'!H44+'201-Caps Aeroporto-NovoTempo'!H44+'203-CS Santa Lúcia'!H44+'205-DIC I'!H44+'206-DIC III'!H44+'208-CS Vista Alegre'!H44+'209-Cs Tancredo-c. eliseos'!H44+'212-CS Capivari'!H44+'213-CS Aeroporto'!H44+'216-193- Ouro Verde'!H44+'217-CS São Cristovão'!H44+'218-CS Itatinga'!H44+'225- União de Bairros'!H44</f>
        <v>33024.45</v>
      </c>
      <c r="I44" s="6">
        <f>'003-Ambulatório'!I44+'004-Laboratório'!I44+'190-Distrito Sudoeste'!I44+'192-Centro Esp.Odont.-CEO'!I44+'195-Visa Sudoeste'!I44+'196-Caps David Capistrano'!I44+'197-Botica'!I44+'198-CS Santo antonio'!I44+'199-CS Vila União CAIC'!I44+'200-Tear das artes'!I44+'201-Caps Aeroporto-NovoTempo'!I44+'203-CS Santa Lúcia'!I44+'205-DIC I'!I44+'206-DIC III'!I44+'208-CS Vista Alegre'!I44+'209-Cs Tancredo-c. eliseos'!I44+'212-CS Capivari'!I44+'213-CS Aeroporto'!I44+'216-193- Ouro Verde'!I44+'217-CS São Cristovão'!I44+'218-CS Itatinga'!I44+'225- União de Bairros'!I44</f>
        <v>32301.609999999997</v>
      </c>
      <c r="J44" s="6">
        <f>'003-Ambulatório'!J44+'004-Laboratório'!J44+'190-Distrito Sudoeste'!J44+'192-Centro Esp.Odont.-CEO'!J44+'195-Visa Sudoeste'!J44+'196-Caps David Capistrano'!J44+'197-Botica'!J44+'198-CS Santo antonio'!J44+'199-CS Vila União CAIC'!J44+'200-Tear das artes'!J44+'201-Caps Aeroporto-NovoTempo'!J44+'203-CS Santa Lúcia'!J44+'205-DIC I'!J44+'206-DIC III'!J44+'208-CS Vista Alegre'!J44+'209-Cs Tancredo-c. eliseos'!J44+'212-CS Capivari'!J44+'213-CS Aeroporto'!J44+'216-193- Ouro Verde'!J44+'217-CS São Cristovão'!J44+'218-CS Itatinga'!J44+'225- União de Bairros'!J44</f>
        <v>32580.719999999998</v>
      </c>
      <c r="K44" s="6">
        <f>'003-Ambulatório'!K44+'004-Laboratório'!K44+'190-Distrito Sudoeste'!K44+'192-Centro Esp.Odont.-CEO'!K44+'195-Visa Sudoeste'!K44+'196-Caps David Capistrano'!K44+'197-Botica'!K44+'198-CS Santo antonio'!K44+'199-CS Vila União CAIC'!K44+'200-Tear das artes'!K44+'201-Caps Aeroporto-NovoTempo'!K44+'203-CS Santa Lúcia'!K44+'205-DIC I'!K44+'206-DIC III'!K44+'208-CS Vista Alegre'!K44+'209-Cs Tancredo-c. eliseos'!K44+'212-CS Capivari'!K44+'213-CS Aeroporto'!K44+'216-193- Ouro Verde'!K44+'217-CS São Cristovão'!K44+'218-CS Itatinga'!K44+'225- União de Bairros'!K44</f>
        <v>31098.92</v>
      </c>
      <c r="L44" s="6">
        <f>'003-Ambulatório'!L44+'004-Laboratório'!L44+'190-Distrito Sudoeste'!L44+'192-Centro Esp.Odont.-CEO'!L44+'195-Visa Sudoeste'!L44+'196-Caps David Capistrano'!L44+'197-Botica'!L44+'198-CS Santo antonio'!L44+'199-CS Vila União CAIC'!L44+'200-Tear das artes'!L44+'201-Caps Aeroporto-NovoTempo'!L44+'203-CS Santa Lúcia'!L44+'205-DIC I'!L44+'206-DIC III'!L44+'208-CS Vista Alegre'!L44+'209-Cs Tancredo-c. eliseos'!L44+'212-CS Capivari'!L44+'213-CS Aeroporto'!L44+'216-193- Ouro Verde'!L44+'217-CS São Cristovão'!L44+'218-CS Itatinga'!L44+'225- União de Bairros'!L44</f>
        <v>31629.91</v>
      </c>
      <c r="M44" s="6">
        <f>'003-Ambulatório'!M44+'004-Laboratório'!M44+'190-Distrito Sudoeste'!M44+'192-Centro Esp.Odont.-CEO'!M44+'195-Visa Sudoeste'!M44+'196-Caps David Capistrano'!M44+'197-Botica'!M44+'198-CS Santo antonio'!M44+'199-CS Vila União CAIC'!M44+'200-Tear das artes'!M44+'201-Caps Aeroporto-NovoTempo'!M44+'203-CS Santa Lúcia'!M44+'205-DIC I'!M44+'206-DIC III'!M44+'208-CS Vista Alegre'!M44+'209-Cs Tancredo-c. eliseos'!M44+'212-CS Capivari'!M44+'213-CS Aeroporto'!M44+'216-193- Ouro Verde'!M44+'217-CS São Cristovão'!M44+'218-CS Itatinga'!M44+'225- União de Bairros'!M44</f>
        <v>30140.010000000006</v>
      </c>
      <c r="N44" s="6">
        <f>'003-Ambulatório'!N44+'004-Laboratório'!N44+'190-Distrito Sudoeste'!N44+'192-Centro Esp.Odont.-CEO'!N44+'195-Visa Sudoeste'!N44+'196-Caps David Capistrano'!N44+'197-Botica'!N44+'198-CS Santo antonio'!N44+'199-CS Vila União CAIC'!N44+'200-Tear das artes'!N44+'201-Caps Aeroporto-NovoTempo'!N44+'203-CS Santa Lúcia'!N44+'205-DIC I'!N44+'206-DIC III'!N44+'208-CS Vista Alegre'!N44+'209-Cs Tancredo-c. eliseos'!N44+'212-CS Capivari'!N44+'213-CS Aeroporto'!N44+'216-193- Ouro Verde'!N44+'217-CS São Cristovão'!N44+'218-CS Itatinga'!N44+'225- União de Bairros'!N44</f>
        <v>31263.280000000002</v>
      </c>
    </row>
    <row r="45" spans="2:14" ht="12.75">
      <c r="B45" s="5" t="s">
        <v>65</v>
      </c>
      <c r="C45" s="6">
        <f>'003-Ambulatório'!C45+'004-Laboratório'!C45+'190-Distrito Sudoeste'!C45+'192-Centro Esp.Odont.-CEO'!C45+'195-Visa Sudoeste'!C45+'196-Caps David Capistrano'!C45+'197-Botica'!C45+'198-CS Santo antonio'!C45+'199-CS Vila União CAIC'!C45+'200-Tear das artes'!C45+'201-Caps Aeroporto-NovoTempo'!C45+'203-CS Santa Lúcia'!C45+'205-DIC I'!C45+'206-DIC III'!C45+'208-CS Vista Alegre'!C45+'209-Cs Tancredo-c. eliseos'!C45+'212-CS Capivari'!C45+'213-CS Aeroporto'!C45+'216-193- Ouro Verde'!C45+'217-CS São Cristovão'!C45+'218-CS Itatinga'!C45+'225- União de Bairros'!C45</f>
        <v>0</v>
      </c>
      <c r="D45" s="6">
        <f>'003-Ambulatório'!D45+'004-Laboratório'!D45+'190-Distrito Sudoeste'!D45+'192-Centro Esp.Odont.-CEO'!D45+'195-Visa Sudoeste'!D45+'196-Caps David Capistrano'!D45+'197-Botica'!D45+'198-CS Santo antonio'!D45+'199-CS Vila União CAIC'!D45+'200-Tear das artes'!D45+'201-Caps Aeroporto-NovoTempo'!D45+'203-CS Santa Lúcia'!D45+'205-DIC I'!D45+'206-DIC III'!D45+'208-CS Vista Alegre'!D45+'209-Cs Tancredo-c. eliseos'!D45+'212-CS Capivari'!D45+'213-CS Aeroporto'!D45+'216-193- Ouro Verde'!D45+'217-CS São Cristovão'!D45+'218-CS Itatinga'!D45+'225- União de Bairros'!D45</f>
        <v>0</v>
      </c>
      <c r="E45" s="6">
        <f>'003-Ambulatório'!E45+'004-Laboratório'!E45+'190-Distrito Sudoeste'!E45+'192-Centro Esp.Odont.-CEO'!E45+'195-Visa Sudoeste'!E45+'196-Caps David Capistrano'!E45+'197-Botica'!E45+'198-CS Santo antonio'!E45+'199-CS Vila União CAIC'!E45+'200-Tear das artes'!E45+'201-Caps Aeroporto-NovoTempo'!E45+'203-CS Santa Lúcia'!E45+'205-DIC I'!E45+'206-DIC III'!E45+'208-CS Vista Alegre'!E45+'209-Cs Tancredo-c. eliseos'!E45+'212-CS Capivari'!E45+'213-CS Aeroporto'!E45+'216-193- Ouro Verde'!E45+'217-CS São Cristovão'!E45+'218-CS Itatinga'!E45+'225- União de Bairros'!E45</f>
        <v>0</v>
      </c>
      <c r="F45" s="6">
        <f>'003-Ambulatório'!F45+'004-Laboratório'!F45+'190-Distrito Sudoeste'!F45+'192-Centro Esp.Odont.-CEO'!F45+'195-Visa Sudoeste'!F45+'196-Caps David Capistrano'!F45+'197-Botica'!F45+'198-CS Santo antonio'!F45+'199-CS Vila União CAIC'!F45+'200-Tear das artes'!F45+'201-Caps Aeroporto-NovoTempo'!F45+'203-CS Santa Lúcia'!F45+'205-DIC I'!F45+'206-DIC III'!F45+'208-CS Vista Alegre'!F45+'209-Cs Tancredo-c. eliseos'!F45+'212-CS Capivari'!F45+'213-CS Aeroporto'!F45+'216-193- Ouro Verde'!F45+'217-CS São Cristovão'!F45+'218-CS Itatinga'!F45+'225- União de Bairros'!F45</f>
        <v>0</v>
      </c>
      <c r="G45" s="6">
        <f>'003-Ambulatório'!G45+'004-Laboratório'!G45+'190-Distrito Sudoeste'!G45+'192-Centro Esp.Odont.-CEO'!G45+'195-Visa Sudoeste'!G45+'196-Caps David Capistrano'!G45+'197-Botica'!G45+'198-CS Santo antonio'!G45+'199-CS Vila União CAIC'!G45+'200-Tear das artes'!G45+'201-Caps Aeroporto-NovoTempo'!G45+'203-CS Santa Lúcia'!G45+'205-DIC I'!G45+'206-DIC III'!G45+'208-CS Vista Alegre'!G45+'209-Cs Tancredo-c. eliseos'!G45+'212-CS Capivari'!G45+'213-CS Aeroporto'!G45+'216-193- Ouro Verde'!G45+'217-CS São Cristovão'!G45+'218-CS Itatinga'!G45+'225- União de Bairros'!G45</f>
        <v>0</v>
      </c>
      <c r="H45" s="6">
        <f>'003-Ambulatório'!H45+'004-Laboratório'!H45+'190-Distrito Sudoeste'!H45+'192-Centro Esp.Odont.-CEO'!H45+'195-Visa Sudoeste'!H45+'196-Caps David Capistrano'!H45+'197-Botica'!H45+'198-CS Santo antonio'!H45+'199-CS Vila União CAIC'!H45+'200-Tear das artes'!H45+'201-Caps Aeroporto-NovoTempo'!H45+'203-CS Santa Lúcia'!H45+'205-DIC I'!H45+'206-DIC III'!H45+'208-CS Vista Alegre'!H45+'209-Cs Tancredo-c. eliseos'!H45+'212-CS Capivari'!H45+'213-CS Aeroporto'!H45+'216-193- Ouro Verde'!H45+'217-CS São Cristovão'!H45+'218-CS Itatinga'!H45+'225- União de Bairros'!H45</f>
        <v>0</v>
      </c>
      <c r="I45" s="6">
        <f>'003-Ambulatório'!I45+'004-Laboratório'!I45+'190-Distrito Sudoeste'!I45+'192-Centro Esp.Odont.-CEO'!I45+'195-Visa Sudoeste'!I45+'196-Caps David Capistrano'!I45+'197-Botica'!I45+'198-CS Santo antonio'!I45+'199-CS Vila União CAIC'!I45+'200-Tear das artes'!I45+'201-Caps Aeroporto-NovoTempo'!I45+'203-CS Santa Lúcia'!I45+'205-DIC I'!I45+'206-DIC III'!I45+'208-CS Vista Alegre'!I45+'209-Cs Tancredo-c. eliseos'!I45+'212-CS Capivari'!I45+'213-CS Aeroporto'!I45+'216-193- Ouro Verde'!I45+'217-CS São Cristovão'!I45+'218-CS Itatinga'!I45+'225- União de Bairros'!I45</f>
        <v>0</v>
      </c>
      <c r="J45" s="6">
        <f>'003-Ambulatório'!J45+'004-Laboratório'!J45+'190-Distrito Sudoeste'!J45+'192-Centro Esp.Odont.-CEO'!J45+'195-Visa Sudoeste'!J45+'196-Caps David Capistrano'!J45+'197-Botica'!J45+'198-CS Santo antonio'!J45+'199-CS Vila União CAIC'!J45+'200-Tear das artes'!J45+'201-Caps Aeroporto-NovoTempo'!J45+'203-CS Santa Lúcia'!J45+'205-DIC I'!J45+'206-DIC III'!J45+'208-CS Vista Alegre'!J45+'209-Cs Tancredo-c. eliseos'!J45+'212-CS Capivari'!J45+'213-CS Aeroporto'!J45+'216-193- Ouro Verde'!J45+'217-CS São Cristovão'!J45+'218-CS Itatinga'!J45+'225- União de Bairros'!J45</f>
        <v>0</v>
      </c>
      <c r="K45" s="6">
        <f>'003-Ambulatório'!K45+'004-Laboratório'!K45+'190-Distrito Sudoeste'!K45+'192-Centro Esp.Odont.-CEO'!K45+'195-Visa Sudoeste'!K45+'196-Caps David Capistrano'!K45+'197-Botica'!K45+'198-CS Santo antonio'!K45+'199-CS Vila União CAIC'!K45+'200-Tear das artes'!K45+'201-Caps Aeroporto-NovoTempo'!K45+'203-CS Santa Lúcia'!K45+'205-DIC I'!K45+'206-DIC III'!K45+'208-CS Vista Alegre'!K45+'209-Cs Tancredo-c. eliseos'!K45+'212-CS Capivari'!K45+'213-CS Aeroporto'!K45+'216-193- Ouro Verde'!K45+'217-CS São Cristovão'!K45+'218-CS Itatinga'!K45+'225- União de Bairros'!K45</f>
        <v>0</v>
      </c>
      <c r="L45" s="6">
        <f>'003-Ambulatório'!L45+'004-Laboratório'!L45+'190-Distrito Sudoeste'!L45+'192-Centro Esp.Odont.-CEO'!L45+'195-Visa Sudoeste'!L45+'196-Caps David Capistrano'!L45+'197-Botica'!L45+'198-CS Santo antonio'!L45+'199-CS Vila União CAIC'!L45+'200-Tear das artes'!L45+'201-Caps Aeroporto-NovoTempo'!L45+'203-CS Santa Lúcia'!L45+'205-DIC I'!L45+'206-DIC III'!L45+'208-CS Vista Alegre'!L45+'209-Cs Tancredo-c. eliseos'!L45+'212-CS Capivari'!L45+'213-CS Aeroporto'!L45+'216-193- Ouro Verde'!L45+'217-CS São Cristovão'!L45+'218-CS Itatinga'!L45+'225- União de Bairros'!L45</f>
        <v>0</v>
      </c>
      <c r="M45" s="6">
        <f>'003-Ambulatório'!M45+'004-Laboratório'!M45+'190-Distrito Sudoeste'!M45+'192-Centro Esp.Odont.-CEO'!M45+'195-Visa Sudoeste'!M45+'196-Caps David Capistrano'!M45+'197-Botica'!M45+'198-CS Santo antonio'!M45+'199-CS Vila União CAIC'!M45+'200-Tear das artes'!M45+'201-Caps Aeroporto-NovoTempo'!M45+'203-CS Santa Lúcia'!M45+'205-DIC I'!M45+'206-DIC III'!M45+'208-CS Vista Alegre'!M45+'209-Cs Tancredo-c. eliseos'!M45+'212-CS Capivari'!M45+'213-CS Aeroporto'!M45+'216-193- Ouro Verde'!M45+'217-CS São Cristovão'!M45+'218-CS Itatinga'!M45+'225- União de Bairros'!M45</f>
        <v>0</v>
      </c>
      <c r="N45" s="6">
        <f>'003-Ambulatório'!N45+'004-Laboratório'!N45+'190-Distrito Sudoeste'!N45+'192-Centro Esp.Odont.-CEO'!N45+'195-Visa Sudoeste'!N45+'196-Caps David Capistrano'!N45+'197-Botica'!N45+'198-CS Santo antonio'!N45+'199-CS Vila União CAIC'!N45+'200-Tear das artes'!N45+'201-Caps Aeroporto-NovoTempo'!N45+'203-CS Santa Lúcia'!N45+'205-DIC I'!N45+'206-DIC III'!N45+'208-CS Vista Alegre'!N45+'209-Cs Tancredo-c. eliseos'!N45+'212-CS Capivari'!N45+'213-CS Aeroporto'!N45+'216-193- Ouro Verde'!N45+'217-CS São Cristovão'!N45+'218-CS Itatinga'!N45+'225- União de Bairros'!N45</f>
        <v>0</v>
      </c>
    </row>
    <row r="46" spans="2:14" ht="12.75">
      <c r="B46" s="5" t="s">
        <v>31</v>
      </c>
      <c r="C46" s="6">
        <f>'003-Ambulatório'!C46+'004-Laboratório'!C46+'190-Distrito Sudoeste'!C46+'192-Centro Esp.Odont.-CEO'!C46+'195-Visa Sudoeste'!C46+'196-Caps David Capistrano'!C46+'197-Botica'!C46+'198-CS Santo antonio'!C46+'199-CS Vila União CAIC'!C46+'200-Tear das artes'!C46+'201-Caps Aeroporto-NovoTempo'!C46+'203-CS Santa Lúcia'!C46+'205-DIC I'!C46+'206-DIC III'!C46+'208-CS Vista Alegre'!C46+'209-Cs Tancredo-c. eliseos'!C46+'212-CS Capivari'!C46+'213-CS Aeroporto'!C46+'216-193- Ouro Verde'!C46+'217-CS São Cristovão'!C46+'218-CS Itatinga'!C46+'225- União de Bairros'!C46</f>
        <v>0</v>
      </c>
      <c r="D46" s="6">
        <f>'003-Ambulatório'!D46+'004-Laboratório'!D46+'190-Distrito Sudoeste'!D46+'192-Centro Esp.Odont.-CEO'!D46+'195-Visa Sudoeste'!D46+'196-Caps David Capistrano'!D46+'197-Botica'!D46+'198-CS Santo antonio'!D46+'199-CS Vila União CAIC'!D46+'200-Tear das artes'!D46+'201-Caps Aeroporto-NovoTempo'!D46+'203-CS Santa Lúcia'!D46+'205-DIC I'!D46+'206-DIC III'!D46+'208-CS Vista Alegre'!D46+'209-Cs Tancredo-c. eliseos'!D46+'212-CS Capivari'!D46+'213-CS Aeroporto'!D46+'216-193- Ouro Verde'!D46+'217-CS São Cristovão'!D46+'218-CS Itatinga'!D46+'225- União de Bairros'!D46</f>
        <v>0</v>
      </c>
      <c r="E46" s="6">
        <f>'003-Ambulatório'!E46+'004-Laboratório'!E46+'190-Distrito Sudoeste'!E46+'192-Centro Esp.Odont.-CEO'!E46+'195-Visa Sudoeste'!E46+'196-Caps David Capistrano'!E46+'197-Botica'!E46+'198-CS Santo antonio'!E46+'199-CS Vila União CAIC'!E46+'200-Tear das artes'!E46+'201-Caps Aeroporto-NovoTempo'!E46+'203-CS Santa Lúcia'!E46+'205-DIC I'!E46+'206-DIC III'!E46+'208-CS Vista Alegre'!E46+'209-Cs Tancredo-c. eliseos'!E46+'212-CS Capivari'!E46+'213-CS Aeroporto'!E46+'216-193- Ouro Verde'!E46+'217-CS São Cristovão'!E46+'218-CS Itatinga'!E46+'225- União de Bairros'!E46</f>
        <v>0</v>
      </c>
      <c r="F46" s="6">
        <f>'003-Ambulatório'!F46+'004-Laboratório'!F46+'190-Distrito Sudoeste'!F46+'192-Centro Esp.Odont.-CEO'!F46+'195-Visa Sudoeste'!F46+'196-Caps David Capistrano'!F46+'197-Botica'!F46+'198-CS Santo antonio'!F46+'199-CS Vila União CAIC'!F46+'200-Tear das artes'!F46+'201-Caps Aeroporto-NovoTempo'!F46+'203-CS Santa Lúcia'!F46+'205-DIC I'!F46+'206-DIC III'!F46+'208-CS Vista Alegre'!F46+'209-Cs Tancredo-c. eliseos'!F46+'212-CS Capivari'!F46+'213-CS Aeroporto'!F46+'216-193- Ouro Verde'!F46+'217-CS São Cristovão'!F46+'218-CS Itatinga'!F46+'225- União de Bairros'!F46</f>
        <v>0</v>
      </c>
      <c r="G46" s="6">
        <f>'003-Ambulatório'!G46+'004-Laboratório'!G46+'190-Distrito Sudoeste'!G46+'192-Centro Esp.Odont.-CEO'!G46+'195-Visa Sudoeste'!G46+'196-Caps David Capistrano'!G46+'197-Botica'!G46+'198-CS Santo antonio'!G46+'199-CS Vila União CAIC'!G46+'200-Tear das artes'!G46+'201-Caps Aeroporto-NovoTempo'!G46+'203-CS Santa Lúcia'!G46+'205-DIC I'!G46+'206-DIC III'!G46+'208-CS Vista Alegre'!G46+'209-Cs Tancredo-c. eliseos'!G46+'212-CS Capivari'!G46+'213-CS Aeroporto'!G46+'216-193- Ouro Verde'!G46+'217-CS São Cristovão'!G46+'218-CS Itatinga'!G46+'225- União de Bairros'!G46</f>
        <v>0</v>
      </c>
      <c r="H46" s="6">
        <f>'003-Ambulatório'!H46+'004-Laboratório'!H46+'190-Distrito Sudoeste'!H46+'192-Centro Esp.Odont.-CEO'!H46+'195-Visa Sudoeste'!H46+'196-Caps David Capistrano'!H46+'197-Botica'!H46+'198-CS Santo antonio'!H46+'199-CS Vila União CAIC'!H46+'200-Tear das artes'!H46+'201-Caps Aeroporto-NovoTempo'!H46+'203-CS Santa Lúcia'!H46+'205-DIC I'!H46+'206-DIC III'!H46+'208-CS Vista Alegre'!H46+'209-Cs Tancredo-c. eliseos'!H46+'212-CS Capivari'!H46+'213-CS Aeroporto'!H46+'216-193- Ouro Verde'!H46+'217-CS São Cristovão'!H46+'218-CS Itatinga'!H46+'225- União de Bairros'!H46</f>
        <v>0</v>
      </c>
      <c r="I46" s="6">
        <f>'003-Ambulatório'!I46+'004-Laboratório'!I46+'190-Distrito Sudoeste'!I46+'192-Centro Esp.Odont.-CEO'!I46+'195-Visa Sudoeste'!I46+'196-Caps David Capistrano'!I46+'197-Botica'!I46+'198-CS Santo antonio'!I46+'199-CS Vila União CAIC'!I46+'200-Tear das artes'!I46+'201-Caps Aeroporto-NovoTempo'!I46+'203-CS Santa Lúcia'!I46+'205-DIC I'!I46+'206-DIC III'!I46+'208-CS Vista Alegre'!I46+'209-Cs Tancredo-c. eliseos'!I46+'212-CS Capivari'!I46+'213-CS Aeroporto'!I46+'216-193- Ouro Verde'!I46+'217-CS São Cristovão'!I46+'218-CS Itatinga'!I46+'225- União de Bairros'!I46</f>
        <v>0</v>
      </c>
      <c r="J46" s="6">
        <f>'003-Ambulatório'!J46+'004-Laboratório'!J46+'190-Distrito Sudoeste'!J46+'192-Centro Esp.Odont.-CEO'!J46+'195-Visa Sudoeste'!J46+'196-Caps David Capistrano'!J46+'197-Botica'!J46+'198-CS Santo antonio'!J46+'199-CS Vila União CAIC'!J46+'200-Tear das artes'!J46+'201-Caps Aeroporto-NovoTempo'!J46+'203-CS Santa Lúcia'!J46+'205-DIC I'!J46+'206-DIC III'!J46+'208-CS Vista Alegre'!J46+'209-Cs Tancredo-c. eliseos'!J46+'212-CS Capivari'!J46+'213-CS Aeroporto'!J46+'216-193- Ouro Verde'!J46+'217-CS São Cristovão'!J46+'218-CS Itatinga'!J46+'225- União de Bairros'!J46</f>
        <v>0</v>
      </c>
      <c r="K46" s="6">
        <f>'003-Ambulatório'!K46+'004-Laboratório'!K46+'190-Distrito Sudoeste'!K46+'192-Centro Esp.Odont.-CEO'!K46+'195-Visa Sudoeste'!K46+'196-Caps David Capistrano'!K46+'197-Botica'!K46+'198-CS Santo antonio'!K46+'199-CS Vila União CAIC'!K46+'200-Tear das artes'!K46+'201-Caps Aeroporto-NovoTempo'!K46+'203-CS Santa Lúcia'!K46+'205-DIC I'!K46+'206-DIC III'!K46+'208-CS Vista Alegre'!K46+'209-Cs Tancredo-c. eliseos'!K46+'212-CS Capivari'!K46+'213-CS Aeroporto'!K46+'216-193- Ouro Verde'!K46+'217-CS São Cristovão'!K46+'218-CS Itatinga'!K46+'225- União de Bairros'!K46</f>
        <v>0</v>
      </c>
      <c r="L46" s="6">
        <f>'003-Ambulatório'!L46+'004-Laboratório'!L46+'190-Distrito Sudoeste'!L46+'192-Centro Esp.Odont.-CEO'!L46+'195-Visa Sudoeste'!L46+'196-Caps David Capistrano'!L46+'197-Botica'!L46+'198-CS Santo antonio'!L46+'199-CS Vila União CAIC'!L46+'200-Tear das artes'!L46+'201-Caps Aeroporto-NovoTempo'!L46+'203-CS Santa Lúcia'!L46+'205-DIC I'!L46+'206-DIC III'!L46+'208-CS Vista Alegre'!L46+'209-Cs Tancredo-c. eliseos'!L46+'212-CS Capivari'!L46+'213-CS Aeroporto'!L46+'216-193- Ouro Verde'!L46+'217-CS São Cristovão'!L46+'218-CS Itatinga'!L46+'225- União de Bairros'!L46</f>
        <v>0</v>
      </c>
      <c r="M46" s="6">
        <f>'003-Ambulatório'!M46+'004-Laboratório'!M46+'190-Distrito Sudoeste'!M46+'192-Centro Esp.Odont.-CEO'!M46+'195-Visa Sudoeste'!M46+'196-Caps David Capistrano'!M46+'197-Botica'!M46+'198-CS Santo antonio'!M46+'199-CS Vila União CAIC'!M46+'200-Tear das artes'!M46+'201-Caps Aeroporto-NovoTempo'!M46+'203-CS Santa Lúcia'!M46+'205-DIC I'!M46+'206-DIC III'!M46+'208-CS Vista Alegre'!M46+'209-Cs Tancredo-c. eliseos'!M46+'212-CS Capivari'!M46+'213-CS Aeroporto'!M46+'216-193- Ouro Verde'!M46+'217-CS São Cristovão'!M46+'218-CS Itatinga'!M46+'225- União de Bairros'!M46</f>
        <v>0</v>
      </c>
      <c r="N46" s="6">
        <f>'003-Ambulatório'!N46+'004-Laboratório'!N46+'190-Distrito Sudoeste'!N46+'192-Centro Esp.Odont.-CEO'!N46+'195-Visa Sudoeste'!N46+'196-Caps David Capistrano'!N46+'197-Botica'!N46+'198-CS Santo antonio'!N46+'199-CS Vila União CAIC'!N46+'200-Tear das artes'!N46+'201-Caps Aeroporto-NovoTempo'!N46+'203-CS Santa Lúcia'!N46+'205-DIC I'!N46+'206-DIC III'!N46+'208-CS Vista Alegre'!N46+'209-Cs Tancredo-c. eliseos'!N46+'212-CS Capivari'!N46+'213-CS Aeroporto'!N46+'216-193- Ouro Verde'!N46+'217-CS São Cristovão'!N46+'218-CS Itatinga'!N46+'225- União de Bairros'!N46</f>
        <v>0</v>
      </c>
    </row>
    <row r="47" spans="2:14" ht="12.75">
      <c r="B47" s="5" t="s">
        <v>34</v>
      </c>
      <c r="C47" s="6">
        <f>'003-Ambulatório'!C47+'004-Laboratório'!C47+'190-Distrito Sudoeste'!C47+'192-Centro Esp.Odont.-CEO'!C47+'195-Visa Sudoeste'!C47+'196-Caps David Capistrano'!C47+'197-Botica'!C47+'198-CS Santo antonio'!C47+'199-CS Vila União CAIC'!C47+'200-Tear das artes'!C47+'201-Caps Aeroporto-NovoTempo'!C47+'203-CS Santa Lúcia'!C47+'205-DIC I'!C47+'206-DIC III'!C47+'208-CS Vista Alegre'!C47+'209-Cs Tancredo-c. eliseos'!C47+'212-CS Capivari'!C47+'213-CS Aeroporto'!C47+'216-193- Ouro Verde'!C47+'217-CS São Cristovão'!C47+'218-CS Itatinga'!C47+'225- União de Bairros'!C47</f>
        <v>0</v>
      </c>
      <c r="D47" s="6">
        <f>'003-Ambulatório'!D47+'004-Laboratório'!D47+'190-Distrito Sudoeste'!D47+'192-Centro Esp.Odont.-CEO'!D47+'195-Visa Sudoeste'!D47+'196-Caps David Capistrano'!D47+'197-Botica'!D47+'198-CS Santo antonio'!D47+'199-CS Vila União CAIC'!D47+'200-Tear das artes'!D47+'201-Caps Aeroporto-NovoTempo'!D47+'203-CS Santa Lúcia'!D47+'205-DIC I'!D47+'206-DIC III'!D47+'208-CS Vista Alegre'!D47+'209-Cs Tancredo-c. eliseos'!D47+'212-CS Capivari'!D47+'213-CS Aeroporto'!D47+'216-193- Ouro Verde'!D47+'217-CS São Cristovão'!D47+'218-CS Itatinga'!D47+'225- União de Bairros'!D47</f>
        <v>0</v>
      </c>
      <c r="E47" s="6">
        <f>'003-Ambulatório'!E47+'004-Laboratório'!E47+'190-Distrito Sudoeste'!E47+'192-Centro Esp.Odont.-CEO'!E47+'195-Visa Sudoeste'!E47+'196-Caps David Capistrano'!E47+'197-Botica'!E47+'198-CS Santo antonio'!E47+'199-CS Vila União CAIC'!E47+'200-Tear das artes'!E47+'201-Caps Aeroporto-NovoTempo'!E47+'203-CS Santa Lúcia'!E47+'205-DIC I'!E47+'206-DIC III'!E47+'208-CS Vista Alegre'!E47+'209-Cs Tancredo-c. eliseos'!E47+'212-CS Capivari'!E47+'213-CS Aeroporto'!E47+'216-193- Ouro Verde'!E47+'217-CS São Cristovão'!E47+'218-CS Itatinga'!E47+'225- União de Bairros'!E47</f>
        <v>0</v>
      </c>
      <c r="F47" s="6">
        <f>'003-Ambulatório'!F47+'004-Laboratório'!F47+'190-Distrito Sudoeste'!F47+'192-Centro Esp.Odont.-CEO'!F47+'195-Visa Sudoeste'!F47+'196-Caps David Capistrano'!F47+'197-Botica'!F47+'198-CS Santo antonio'!F47+'199-CS Vila União CAIC'!F47+'200-Tear das artes'!F47+'201-Caps Aeroporto-NovoTempo'!F47+'203-CS Santa Lúcia'!F47+'205-DIC I'!F47+'206-DIC III'!F47+'208-CS Vista Alegre'!F47+'209-Cs Tancredo-c. eliseos'!F47+'212-CS Capivari'!F47+'213-CS Aeroporto'!F47+'216-193- Ouro Verde'!F47+'217-CS São Cristovão'!F47+'218-CS Itatinga'!F47+'225- União de Bairros'!F47</f>
        <v>0</v>
      </c>
      <c r="G47" s="6">
        <f>'003-Ambulatório'!G47+'004-Laboratório'!G47+'190-Distrito Sudoeste'!G47+'192-Centro Esp.Odont.-CEO'!G47+'195-Visa Sudoeste'!G47+'196-Caps David Capistrano'!G47+'197-Botica'!G47+'198-CS Santo antonio'!G47+'199-CS Vila União CAIC'!G47+'200-Tear das artes'!G47+'201-Caps Aeroporto-NovoTempo'!G47+'203-CS Santa Lúcia'!G47+'205-DIC I'!G47+'206-DIC III'!G47+'208-CS Vista Alegre'!G47+'209-Cs Tancredo-c. eliseos'!G47+'212-CS Capivari'!G47+'213-CS Aeroporto'!G47+'216-193- Ouro Verde'!G47+'217-CS São Cristovão'!G47+'218-CS Itatinga'!G47+'225- União de Bairros'!G47</f>
        <v>0</v>
      </c>
      <c r="H47" s="6">
        <f>'003-Ambulatório'!H47+'004-Laboratório'!H47+'190-Distrito Sudoeste'!H47+'192-Centro Esp.Odont.-CEO'!H47+'195-Visa Sudoeste'!H47+'196-Caps David Capistrano'!H47+'197-Botica'!H47+'198-CS Santo antonio'!H47+'199-CS Vila União CAIC'!H47+'200-Tear das artes'!H47+'201-Caps Aeroporto-NovoTempo'!H47+'203-CS Santa Lúcia'!H47+'205-DIC I'!H47+'206-DIC III'!H47+'208-CS Vista Alegre'!H47+'209-Cs Tancredo-c. eliseos'!H47+'212-CS Capivari'!H47+'213-CS Aeroporto'!H47+'216-193- Ouro Verde'!H47+'217-CS São Cristovão'!H47+'218-CS Itatinga'!H47+'225- União de Bairros'!H47</f>
        <v>0</v>
      </c>
      <c r="I47" s="6">
        <f>'003-Ambulatório'!I47+'004-Laboratório'!I47+'190-Distrito Sudoeste'!I47+'192-Centro Esp.Odont.-CEO'!I47+'195-Visa Sudoeste'!I47+'196-Caps David Capistrano'!I47+'197-Botica'!I47+'198-CS Santo antonio'!I47+'199-CS Vila União CAIC'!I47+'200-Tear das artes'!I47+'201-Caps Aeroporto-NovoTempo'!I47+'203-CS Santa Lúcia'!I47+'205-DIC I'!I47+'206-DIC III'!I47+'208-CS Vista Alegre'!I47+'209-Cs Tancredo-c. eliseos'!I47+'212-CS Capivari'!I47+'213-CS Aeroporto'!I47+'216-193- Ouro Verde'!I47+'217-CS São Cristovão'!I47+'218-CS Itatinga'!I47+'225- União de Bairros'!I47</f>
        <v>160</v>
      </c>
      <c r="J47" s="6">
        <f>'003-Ambulatório'!J47+'004-Laboratório'!J47+'190-Distrito Sudoeste'!J47+'192-Centro Esp.Odont.-CEO'!J47+'195-Visa Sudoeste'!J47+'196-Caps David Capistrano'!J47+'197-Botica'!J47+'198-CS Santo antonio'!J47+'199-CS Vila União CAIC'!J47+'200-Tear das artes'!J47+'201-Caps Aeroporto-NovoTempo'!J47+'203-CS Santa Lúcia'!J47+'205-DIC I'!J47+'206-DIC III'!J47+'208-CS Vista Alegre'!J47+'209-Cs Tancredo-c. eliseos'!J47+'212-CS Capivari'!J47+'213-CS Aeroporto'!J47+'216-193- Ouro Verde'!J47+'217-CS São Cristovão'!J47+'218-CS Itatinga'!J47+'225- União de Bairros'!J47</f>
        <v>0</v>
      </c>
      <c r="K47" s="6">
        <f>'003-Ambulatório'!K47+'004-Laboratório'!K47+'190-Distrito Sudoeste'!K47+'192-Centro Esp.Odont.-CEO'!K47+'195-Visa Sudoeste'!K47+'196-Caps David Capistrano'!K47+'197-Botica'!K47+'198-CS Santo antonio'!K47+'199-CS Vila União CAIC'!K47+'200-Tear das artes'!K47+'201-Caps Aeroporto-NovoTempo'!K47+'203-CS Santa Lúcia'!K47+'205-DIC I'!K47+'206-DIC III'!K47+'208-CS Vista Alegre'!K47+'209-Cs Tancredo-c. eliseos'!K47+'212-CS Capivari'!K47+'213-CS Aeroporto'!K47+'216-193- Ouro Verde'!K47+'217-CS São Cristovão'!K47+'218-CS Itatinga'!K47+'225- União de Bairros'!K47</f>
        <v>279.8</v>
      </c>
      <c r="L47" s="6">
        <f>'003-Ambulatório'!L47+'004-Laboratório'!L47+'190-Distrito Sudoeste'!L47+'192-Centro Esp.Odont.-CEO'!L47+'195-Visa Sudoeste'!L47+'196-Caps David Capistrano'!L47+'197-Botica'!L47+'198-CS Santo antonio'!L47+'199-CS Vila União CAIC'!L47+'200-Tear das artes'!L47+'201-Caps Aeroporto-NovoTempo'!L47+'203-CS Santa Lúcia'!L47+'205-DIC I'!L47+'206-DIC III'!L47+'208-CS Vista Alegre'!L47+'209-Cs Tancredo-c. eliseos'!L47+'212-CS Capivari'!L47+'213-CS Aeroporto'!L47+'216-193- Ouro Verde'!L47+'217-CS São Cristovão'!L47+'218-CS Itatinga'!L47+'225- União de Bairros'!L47</f>
        <v>872.4</v>
      </c>
      <c r="M47" s="6">
        <f>'003-Ambulatório'!M47+'004-Laboratório'!M47+'190-Distrito Sudoeste'!M47+'192-Centro Esp.Odont.-CEO'!M47+'195-Visa Sudoeste'!M47+'196-Caps David Capistrano'!M47+'197-Botica'!M47+'198-CS Santo antonio'!M47+'199-CS Vila União CAIC'!M47+'200-Tear das artes'!M47+'201-Caps Aeroporto-NovoTempo'!M47+'203-CS Santa Lúcia'!M47+'205-DIC I'!M47+'206-DIC III'!M47+'208-CS Vista Alegre'!M47+'209-Cs Tancredo-c. eliseos'!M47+'212-CS Capivari'!M47+'213-CS Aeroporto'!M47+'216-193- Ouro Verde'!M47+'217-CS São Cristovão'!M47+'218-CS Itatinga'!M47+'225- União de Bairros'!M47</f>
        <v>436.2</v>
      </c>
      <c r="N47" s="6">
        <f>'003-Ambulatório'!N47+'004-Laboratório'!N47+'190-Distrito Sudoeste'!N47+'192-Centro Esp.Odont.-CEO'!N47+'195-Visa Sudoeste'!N47+'196-Caps David Capistrano'!N47+'197-Botica'!N47+'198-CS Santo antonio'!N47+'199-CS Vila União CAIC'!N47+'200-Tear das artes'!N47+'201-Caps Aeroporto-NovoTempo'!N47+'203-CS Santa Lúcia'!N47+'205-DIC I'!N47+'206-DIC III'!N47+'208-CS Vista Alegre'!N47+'209-Cs Tancredo-c. eliseos'!N47+'212-CS Capivari'!N47+'213-CS Aeroporto'!N47+'216-193- Ouro Verde'!N47+'217-CS São Cristovão'!N47+'218-CS Itatinga'!N47+'225- União de Bairros'!N47</f>
        <v>0</v>
      </c>
    </row>
    <row r="48" spans="2:14" ht="12.75">
      <c r="B48" s="5" t="s">
        <v>66</v>
      </c>
      <c r="C48" s="6">
        <f>'003-Ambulatório'!C48+'004-Laboratório'!C48+'190-Distrito Sudoeste'!C48+'192-Centro Esp.Odont.-CEO'!C48+'195-Visa Sudoeste'!C48+'196-Caps David Capistrano'!C48+'197-Botica'!C48+'198-CS Santo antonio'!C48+'199-CS Vila União CAIC'!C48+'200-Tear das artes'!C48+'201-Caps Aeroporto-NovoTempo'!C48+'203-CS Santa Lúcia'!C48+'205-DIC I'!C48+'206-DIC III'!C48+'208-CS Vista Alegre'!C48+'209-Cs Tancredo-c. eliseos'!C48+'212-CS Capivari'!C48+'213-CS Aeroporto'!C48+'216-193- Ouro Verde'!C48+'217-CS São Cristovão'!C48+'218-CS Itatinga'!C48+'225- União de Bairros'!C48</f>
        <v>0</v>
      </c>
      <c r="D48" s="6">
        <f>'003-Ambulatório'!D48+'004-Laboratório'!D48+'190-Distrito Sudoeste'!D48+'192-Centro Esp.Odont.-CEO'!D48+'195-Visa Sudoeste'!D48+'196-Caps David Capistrano'!D48+'197-Botica'!D48+'198-CS Santo antonio'!D48+'199-CS Vila União CAIC'!D48+'200-Tear das artes'!D48+'201-Caps Aeroporto-NovoTempo'!D48+'203-CS Santa Lúcia'!D48+'205-DIC I'!D48+'206-DIC III'!D48+'208-CS Vista Alegre'!D48+'209-Cs Tancredo-c. eliseos'!D48+'212-CS Capivari'!D48+'213-CS Aeroporto'!D48+'216-193- Ouro Verde'!D48+'217-CS São Cristovão'!D48+'218-CS Itatinga'!D48+'225- União de Bairros'!D48</f>
        <v>0</v>
      </c>
      <c r="E48" s="6">
        <f>'003-Ambulatório'!E48+'004-Laboratório'!E48+'190-Distrito Sudoeste'!E48+'192-Centro Esp.Odont.-CEO'!E48+'195-Visa Sudoeste'!E48+'196-Caps David Capistrano'!E48+'197-Botica'!E48+'198-CS Santo antonio'!E48+'199-CS Vila União CAIC'!E48+'200-Tear das artes'!E48+'201-Caps Aeroporto-NovoTempo'!E48+'203-CS Santa Lúcia'!E48+'205-DIC I'!E48+'206-DIC III'!E48+'208-CS Vista Alegre'!E48+'209-Cs Tancredo-c. eliseos'!E48+'212-CS Capivari'!E48+'213-CS Aeroporto'!E48+'216-193- Ouro Verde'!E48+'217-CS São Cristovão'!E48+'218-CS Itatinga'!E48+'225- União de Bairros'!E48</f>
        <v>0</v>
      </c>
      <c r="F48" s="6">
        <f>'003-Ambulatório'!F48+'004-Laboratório'!F48+'190-Distrito Sudoeste'!F48+'192-Centro Esp.Odont.-CEO'!F48+'195-Visa Sudoeste'!F48+'196-Caps David Capistrano'!F48+'197-Botica'!F48+'198-CS Santo antonio'!F48+'199-CS Vila União CAIC'!F48+'200-Tear das artes'!F48+'201-Caps Aeroporto-NovoTempo'!F48+'203-CS Santa Lúcia'!F48+'205-DIC I'!F48+'206-DIC III'!F48+'208-CS Vista Alegre'!F48+'209-Cs Tancredo-c. eliseos'!F48+'212-CS Capivari'!F48+'213-CS Aeroporto'!F48+'216-193- Ouro Verde'!F48+'217-CS São Cristovão'!F48+'218-CS Itatinga'!F48+'225- União de Bairros'!F48</f>
        <v>0</v>
      </c>
      <c r="G48" s="6">
        <f>'003-Ambulatório'!G48+'004-Laboratório'!G48+'190-Distrito Sudoeste'!G48+'192-Centro Esp.Odont.-CEO'!G48+'195-Visa Sudoeste'!G48+'196-Caps David Capistrano'!G48+'197-Botica'!G48+'198-CS Santo antonio'!G48+'199-CS Vila União CAIC'!G48+'200-Tear das artes'!G48+'201-Caps Aeroporto-NovoTempo'!G48+'203-CS Santa Lúcia'!G48+'205-DIC I'!G48+'206-DIC III'!G48+'208-CS Vista Alegre'!G48+'209-Cs Tancredo-c. eliseos'!G48+'212-CS Capivari'!G48+'213-CS Aeroporto'!G48+'216-193- Ouro Verde'!G48+'217-CS São Cristovão'!G48+'218-CS Itatinga'!G48+'225- União de Bairros'!G48</f>
        <v>0</v>
      </c>
      <c r="H48" s="6">
        <f>'003-Ambulatório'!H48+'004-Laboratório'!H48+'190-Distrito Sudoeste'!H48+'192-Centro Esp.Odont.-CEO'!H48+'195-Visa Sudoeste'!H48+'196-Caps David Capistrano'!H48+'197-Botica'!H48+'198-CS Santo antonio'!H48+'199-CS Vila União CAIC'!H48+'200-Tear das artes'!H48+'201-Caps Aeroporto-NovoTempo'!H48+'203-CS Santa Lúcia'!H48+'205-DIC I'!H48+'206-DIC III'!H48+'208-CS Vista Alegre'!H48+'209-Cs Tancredo-c. eliseos'!H48+'212-CS Capivari'!H48+'213-CS Aeroporto'!H48+'216-193- Ouro Verde'!H48+'217-CS São Cristovão'!H48+'218-CS Itatinga'!H48+'225- União de Bairros'!H48</f>
        <v>0</v>
      </c>
      <c r="I48" s="6">
        <f>'003-Ambulatório'!I48+'004-Laboratório'!I48+'190-Distrito Sudoeste'!I48+'192-Centro Esp.Odont.-CEO'!I48+'195-Visa Sudoeste'!I48+'196-Caps David Capistrano'!I48+'197-Botica'!I48+'198-CS Santo antonio'!I48+'199-CS Vila União CAIC'!I48+'200-Tear das artes'!I48+'201-Caps Aeroporto-NovoTempo'!I48+'203-CS Santa Lúcia'!I48+'205-DIC I'!I48+'206-DIC III'!I48+'208-CS Vista Alegre'!I48+'209-Cs Tancredo-c. eliseos'!I48+'212-CS Capivari'!I48+'213-CS Aeroporto'!I48+'216-193- Ouro Verde'!I48+'217-CS São Cristovão'!I48+'218-CS Itatinga'!I48+'225- União de Bairros'!I48</f>
        <v>0</v>
      </c>
      <c r="J48" s="6">
        <f>'003-Ambulatório'!J48+'004-Laboratório'!J48+'190-Distrito Sudoeste'!J48+'192-Centro Esp.Odont.-CEO'!J48+'195-Visa Sudoeste'!J48+'196-Caps David Capistrano'!J48+'197-Botica'!J48+'198-CS Santo antonio'!J48+'199-CS Vila União CAIC'!J48+'200-Tear das artes'!J48+'201-Caps Aeroporto-NovoTempo'!J48+'203-CS Santa Lúcia'!J48+'205-DIC I'!J48+'206-DIC III'!J48+'208-CS Vista Alegre'!J48+'209-Cs Tancredo-c. eliseos'!J48+'212-CS Capivari'!J48+'213-CS Aeroporto'!J48+'216-193- Ouro Verde'!J48+'217-CS São Cristovão'!J48+'218-CS Itatinga'!J48+'225- União de Bairros'!J48</f>
        <v>0</v>
      </c>
      <c r="K48" s="6">
        <f>'003-Ambulatório'!K48+'004-Laboratório'!K48+'190-Distrito Sudoeste'!K48+'192-Centro Esp.Odont.-CEO'!K48+'195-Visa Sudoeste'!K48+'196-Caps David Capistrano'!K48+'197-Botica'!K48+'198-CS Santo antonio'!K48+'199-CS Vila União CAIC'!K48+'200-Tear das artes'!K48+'201-Caps Aeroporto-NovoTempo'!K48+'203-CS Santa Lúcia'!K48+'205-DIC I'!K48+'206-DIC III'!K48+'208-CS Vista Alegre'!K48+'209-Cs Tancredo-c. eliseos'!K48+'212-CS Capivari'!K48+'213-CS Aeroporto'!K48+'216-193- Ouro Verde'!K48+'217-CS São Cristovão'!K48+'218-CS Itatinga'!K48+'225- União de Bairros'!K48</f>
        <v>0</v>
      </c>
      <c r="L48" s="6">
        <f>'003-Ambulatório'!L48+'004-Laboratório'!L48+'190-Distrito Sudoeste'!L48+'192-Centro Esp.Odont.-CEO'!L48+'195-Visa Sudoeste'!L48+'196-Caps David Capistrano'!L48+'197-Botica'!L48+'198-CS Santo antonio'!L48+'199-CS Vila União CAIC'!L48+'200-Tear das artes'!L48+'201-Caps Aeroporto-NovoTempo'!L48+'203-CS Santa Lúcia'!L48+'205-DIC I'!L48+'206-DIC III'!L48+'208-CS Vista Alegre'!L48+'209-Cs Tancredo-c. eliseos'!L48+'212-CS Capivari'!L48+'213-CS Aeroporto'!L48+'216-193- Ouro Verde'!L48+'217-CS São Cristovão'!L48+'218-CS Itatinga'!L48+'225- União de Bairros'!L48</f>
        <v>0</v>
      </c>
      <c r="M48" s="6">
        <f>'003-Ambulatório'!M48+'004-Laboratório'!M48+'190-Distrito Sudoeste'!M48+'192-Centro Esp.Odont.-CEO'!M48+'195-Visa Sudoeste'!M48+'196-Caps David Capistrano'!M48+'197-Botica'!M48+'198-CS Santo antonio'!M48+'199-CS Vila União CAIC'!M48+'200-Tear das artes'!M48+'201-Caps Aeroporto-NovoTempo'!M48+'203-CS Santa Lúcia'!M48+'205-DIC I'!M48+'206-DIC III'!M48+'208-CS Vista Alegre'!M48+'209-Cs Tancredo-c. eliseos'!M48+'212-CS Capivari'!M48+'213-CS Aeroporto'!M48+'216-193- Ouro Verde'!M48+'217-CS São Cristovão'!M48+'218-CS Itatinga'!M48+'225- União de Bairros'!M48</f>
        <v>0</v>
      </c>
      <c r="N48" s="6">
        <f>'003-Ambulatório'!N48+'004-Laboratório'!N48+'190-Distrito Sudoeste'!N48+'192-Centro Esp.Odont.-CEO'!N48+'195-Visa Sudoeste'!N48+'196-Caps David Capistrano'!N48+'197-Botica'!N48+'198-CS Santo antonio'!N48+'199-CS Vila União CAIC'!N48+'200-Tear das artes'!N48+'201-Caps Aeroporto-NovoTempo'!N48+'203-CS Santa Lúcia'!N48+'205-DIC I'!N48+'206-DIC III'!N48+'208-CS Vista Alegre'!N48+'209-Cs Tancredo-c. eliseos'!N48+'212-CS Capivari'!N48+'213-CS Aeroporto'!N48+'216-193- Ouro Verde'!N48+'217-CS São Cristovão'!N48+'218-CS Itatinga'!N48+'225- União de Bairros'!N48</f>
        <v>0</v>
      </c>
    </row>
    <row r="49" spans="2:14" ht="12.75">
      <c r="B49" s="3" t="s">
        <v>32</v>
      </c>
      <c r="C49" s="7">
        <f>SUM(C2:C48)</f>
        <v>8231521.714622221</v>
      </c>
      <c r="D49" s="7">
        <f aca="true" t="shared" si="0" ref="D49:N49">SUM(D2:D48)</f>
        <v>7082070.800822221</v>
      </c>
      <c r="E49" s="7">
        <f t="shared" si="0"/>
        <v>7453526.8442222215</v>
      </c>
      <c r="F49" s="7">
        <f t="shared" si="0"/>
        <v>7221464.6219</v>
      </c>
      <c r="G49" s="7">
        <f t="shared" si="0"/>
        <v>7417812.385922222</v>
      </c>
      <c r="H49" s="7">
        <f t="shared" si="0"/>
        <v>7905450.655722222</v>
      </c>
      <c r="I49" s="7">
        <f t="shared" si="0"/>
        <v>7927763.1706</v>
      </c>
      <c r="J49" s="7">
        <f t="shared" si="0"/>
        <v>7893593.3267</v>
      </c>
      <c r="K49" s="7">
        <f t="shared" si="0"/>
        <v>7045922.1727</v>
      </c>
      <c r="L49" s="7">
        <f t="shared" si="0"/>
        <v>7471769.775400001</v>
      </c>
      <c r="M49" s="7">
        <f t="shared" si="0"/>
        <v>7669062.284</v>
      </c>
      <c r="N49" s="7">
        <f t="shared" si="0"/>
        <v>5978782.287200001</v>
      </c>
    </row>
    <row r="52" ht="12.75">
      <c r="E52" s="6"/>
    </row>
  </sheetData>
  <sheetProtection/>
  <printOptions/>
  <pageMargins left="0.1968503937007874" right="0" top="0.7874015748031497" bottom="0" header="0.5118110236220472" footer="0.5118110236220472"/>
  <pageSetup horizontalDpi="600" verticalDpi="600" orientation="landscape" paperSize="9" scale="80" r:id="rId1"/>
  <headerFooter alignWithMargins="0">
    <oddHeader>&amp;CTOTAL GERAL - SUDOESTE - 2012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1" sqref="N1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51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15.51</v>
      </c>
      <c r="I2" s="10">
        <v>0</v>
      </c>
      <c r="J2" s="10">
        <v>0</v>
      </c>
      <c r="K2" s="10">
        <v>0</v>
      </c>
      <c r="L2" s="10">
        <v>10.99</v>
      </c>
      <c r="M2" s="10">
        <v>31.02</v>
      </c>
      <c r="N2" s="10">
        <v>0</v>
      </c>
    </row>
    <row r="3" spans="2:14" ht="12.75">
      <c r="B3" s="9" t="s">
        <v>1</v>
      </c>
      <c r="C3" s="10">
        <v>552.74</v>
      </c>
      <c r="D3" s="10">
        <v>403.18</v>
      </c>
      <c r="E3" s="10">
        <v>407.54</v>
      </c>
      <c r="F3" s="10">
        <v>367.06</v>
      </c>
      <c r="G3" s="10">
        <v>468.26</v>
      </c>
      <c r="H3" s="10">
        <v>306.34</v>
      </c>
      <c r="I3" s="10">
        <v>367.21</v>
      </c>
      <c r="J3" s="10">
        <v>265.86</v>
      </c>
      <c r="K3" s="10">
        <v>488.5</v>
      </c>
      <c r="L3" s="10">
        <v>549.38</v>
      </c>
      <c r="M3" s="10">
        <v>286.1</v>
      </c>
      <c r="N3" s="10">
        <v>306.34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69.13</v>
      </c>
      <c r="D10" s="10">
        <v>0</v>
      </c>
      <c r="E10" s="10">
        <v>67.81</v>
      </c>
      <c r="F10" s="10">
        <v>67.03</v>
      </c>
      <c r="G10" s="10">
        <v>0</v>
      </c>
      <c r="H10" s="10">
        <v>0</v>
      </c>
      <c r="I10" s="10">
        <v>47.44</v>
      </c>
      <c r="J10" s="10">
        <v>49.55</v>
      </c>
      <c r="K10" s="10">
        <v>24.77</v>
      </c>
      <c r="L10" s="10">
        <v>0</v>
      </c>
      <c r="M10" s="10">
        <v>49.57</v>
      </c>
      <c r="N10" s="10">
        <v>49.57</v>
      </c>
    </row>
    <row r="11" spans="2:14" ht="12.75">
      <c r="B11" s="9" t="s">
        <v>5</v>
      </c>
      <c r="C11" s="10">
        <v>541.44</v>
      </c>
      <c r="D11" s="10">
        <v>521.23</v>
      </c>
      <c r="E11" s="10">
        <v>549.68</v>
      </c>
      <c r="F11" s="10">
        <v>617.17</v>
      </c>
      <c r="G11" s="10">
        <v>577.2</v>
      </c>
      <c r="H11" s="18">
        <v>0</v>
      </c>
      <c r="I11" s="10">
        <v>906.8</v>
      </c>
      <c r="J11" s="10">
        <v>927.54</v>
      </c>
      <c r="K11" s="10">
        <v>905.11</v>
      </c>
      <c r="L11" s="10">
        <v>784.8</v>
      </c>
      <c r="M11" s="10">
        <v>800.25</v>
      </c>
      <c r="N11" s="10">
        <v>1023.77</v>
      </c>
    </row>
    <row r="12" spans="2:14" ht="12.75">
      <c r="B12" s="9" t="s">
        <v>6</v>
      </c>
      <c r="C12" s="10">
        <v>5634.06</v>
      </c>
      <c r="D12" s="10">
        <v>4607.76</v>
      </c>
      <c r="E12" s="10">
        <v>4512.29</v>
      </c>
      <c r="F12" s="10">
        <v>6794.45</v>
      </c>
      <c r="G12" s="10">
        <v>4658.95</v>
      </c>
      <c r="H12" s="10">
        <v>4966.85</v>
      </c>
      <c r="I12" s="10">
        <v>3178.79</v>
      </c>
      <c r="J12" s="10">
        <v>6071.25</v>
      </c>
      <c r="K12" s="10">
        <v>4061.51</v>
      </c>
      <c r="L12" s="10">
        <v>5333.63</v>
      </c>
      <c r="M12" s="10">
        <v>3869.55</v>
      </c>
      <c r="N12" s="10">
        <v>2275.15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162.16</v>
      </c>
      <c r="D14" s="10">
        <v>18.39</v>
      </c>
      <c r="E14" s="10">
        <v>121.39</v>
      </c>
      <c r="F14" s="10">
        <v>164.97</v>
      </c>
      <c r="G14" s="10">
        <v>220.79</v>
      </c>
      <c r="H14" s="10">
        <v>34.97</v>
      </c>
      <c r="I14" s="10">
        <v>133.29</v>
      </c>
      <c r="J14" s="10">
        <v>58.29</v>
      </c>
      <c r="K14" s="10">
        <v>92</v>
      </c>
      <c r="L14" s="10">
        <v>185.21</v>
      </c>
      <c r="M14" s="10">
        <v>17.39</v>
      </c>
      <c r="N14" s="10">
        <v>0</v>
      </c>
    </row>
    <row r="15" spans="2:14" ht="12.75">
      <c r="B15" s="9" t="s">
        <v>9</v>
      </c>
      <c r="C15" s="10">
        <v>3538.89</v>
      </c>
      <c r="D15" s="10">
        <v>1810.61</v>
      </c>
      <c r="E15" s="10">
        <v>4868.2</v>
      </c>
      <c r="F15" s="10">
        <v>9144.47</v>
      </c>
      <c r="G15" s="10">
        <v>6595.15</v>
      </c>
      <c r="H15" s="10">
        <v>6352.6</v>
      </c>
      <c r="I15" s="10">
        <v>5749.25</v>
      </c>
      <c r="J15" s="10">
        <v>8138.35</v>
      </c>
      <c r="K15" s="10">
        <v>3128.54</v>
      </c>
      <c r="L15" s="10">
        <v>3682.94</v>
      </c>
      <c r="M15" s="10">
        <v>5939.79</v>
      </c>
      <c r="N15" s="10">
        <v>6116.93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7.23</v>
      </c>
      <c r="D18" s="10">
        <v>6.2</v>
      </c>
      <c r="E18" s="10">
        <v>0.41</v>
      </c>
      <c r="F18" s="10">
        <v>0</v>
      </c>
      <c r="G18" s="10">
        <v>56.52</v>
      </c>
      <c r="H18" s="10">
        <v>94.5</v>
      </c>
      <c r="I18" s="10">
        <v>0</v>
      </c>
      <c r="J18" s="10">
        <v>45</v>
      </c>
      <c r="K18" s="10">
        <v>0</v>
      </c>
      <c r="L18" s="10">
        <v>15.5</v>
      </c>
      <c r="M18" s="10">
        <v>0</v>
      </c>
      <c r="N18" s="10">
        <v>0</v>
      </c>
    </row>
    <row r="19" spans="2:14" ht="12.75">
      <c r="B19" s="9" t="s">
        <v>12</v>
      </c>
      <c r="C19" s="10">
        <v>49.21</v>
      </c>
      <c r="D19" s="10">
        <v>3.3</v>
      </c>
      <c r="E19" s="10">
        <v>36.8</v>
      </c>
      <c r="F19" s="10">
        <v>69</v>
      </c>
      <c r="G19" s="10">
        <v>182.42</v>
      </c>
      <c r="H19" s="10">
        <v>43.51</v>
      </c>
      <c r="I19" s="10">
        <v>855.04</v>
      </c>
      <c r="J19" s="10">
        <v>3432.38</v>
      </c>
      <c r="K19" s="10">
        <v>491.2</v>
      </c>
      <c r="L19" s="10">
        <v>11.7</v>
      </c>
      <c r="M19" s="10">
        <v>61.22</v>
      </c>
      <c r="N19" s="10">
        <v>17.58</v>
      </c>
    </row>
    <row r="20" spans="2:14" ht="12.75">
      <c r="B20" s="9" t="s">
        <v>13</v>
      </c>
      <c r="C20" s="10">
        <v>42.29</v>
      </c>
      <c r="D20" s="10">
        <v>0</v>
      </c>
      <c r="E20" s="10">
        <v>42.29</v>
      </c>
      <c r="F20" s="10">
        <v>0</v>
      </c>
      <c r="G20" s="10">
        <v>202.36</v>
      </c>
      <c r="H20" s="10">
        <v>17.03</v>
      </c>
      <c r="I20" s="10">
        <v>17.03</v>
      </c>
      <c r="J20" s="10">
        <v>58</v>
      </c>
      <c r="K20" s="10">
        <v>0</v>
      </c>
      <c r="L20" s="10">
        <v>31.66</v>
      </c>
      <c r="M20" s="10">
        <v>0</v>
      </c>
      <c r="N20" s="10">
        <v>0</v>
      </c>
    </row>
    <row r="21" spans="2:14" ht="12.75">
      <c r="B21" s="9" t="s">
        <v>14</v>
      </c>
      <c r="C21" s="10">
        <v>4.37</v>
      </c>
      <c r="D21" s="10">
        <v>4.37</v>
      </c>
      <c r="E21" s="10">
        <v>17.5</v>
      </c>
      <c r="F21" s="10">
        <v>4.37</v>
      </c>
      <c r="G21" s="10">
        <v>0</v>
      </c>
      <c r="H21" s="10">
        <v>0</v>
      </c>
      <c r="I21" s="10">
        <v>24.31</v>
      </c>
      <c r="J21" s="10">
        <v>4.37</v>
      </c>
      <c r="K21" s="10">
        <v>13.12</v>
      </c>
      <c r="L21" s="10">
        <v>0</v>
      </c>
      <c r="M21" s="10">
        <v>816.25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6.6</v>
      </c>
      <c r="D25" s="10">
        <v>6.6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1272.33</v>
      </c>
      <c r="D26" s="10">
        <v>1587.98</v>
      </c>
      <c r="E26" s="10">
        <v>400</v>
      </c>
      <c r="F26" s="10">
        <v>107.7</v>
      </c>
      <c r="G26" s="10">
        <v>2088.68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98.1</v>
      </c>
      <c r="N26" s="10">
        <v>62.82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13309.09</v>
      </c>
      <c r="D28" s="10">
        <v>9944.12</v>
      </c>
      <c r="E28" s="10">
        <v>12008.99</v>
      </c>
      <c r="F28" s="10">
        <v>8959.49</v>
      </c>
      <c r="G28" s="10">
        <v>11206.88</v>
      </c>
      <c r="H28" s="10">
        <v>11889.38</v>
      </c>
      <c r="I28" s="10">
        <v>12239.77</v>
      </c>
      <c r="J28" s="10">
        <v>9415.52</v>
      </c>
      <c r="K28" s="10">
        <v>10357.84</v>
      </c>
      <c r="L28" s="10">
        <v>10026.25</v>
      </c>
      <c r="M28" s="10">
        <v>9072.75</v>
      </c>
      <c r="N28" s="10">
        <v>7051.25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7.98</v>
      </c>
      <c r="G32" s="10">
        <v>58.28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1.46</v>
      </c>
      <c r="E36" s="10">
        <v>0</v>
      </c>
      <c r="F36" s="10">
        <v>11.57</v>
      </c>
      <c r="G36" s="10">
        <v>0</v>
      </c>
      <c r="H36" s="10">
        <v>0</v>
      </c>
      <c r="I36" s="10">
        <v>23.14</v>
      </c>
      <c r="J36" s="10">
        <v>3.62</v>
      </c>
      <c r="K36" s="10">
        <v>2</v>
      </c>
      <c r="L36" s="10">
        <v>0</v>
      </c>
      <c r="M36" s="10">
        <v>0</v>
      </c>
      <c r="N36" s="10">
        <v>4.02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115917.56</v>
      </c>
      <c r="D38" s="10">
        <v>107576.76</v>
      </c>
      <c r="E38" s="10">
        <v>107244.84</v>
      </c>
      <c r="F38" s="10">
        <v>101330.37</v>
      </c>
      <c r="G38" s="10">
        <v>94945.9</v>
      </c>
      <c r="H38" s="10">
        <v>116985.56</v>
      </c>
      <c r="I38" s="10">
        <v>139377.89</v>
      </c>
      <c r="J38" s="10">
        <v>109129.5</v>
      </c>
      <c r="K38" s="10">
        <v>114373.27</v>
      </c>
      <c r="L38" s="10">
        <v>113797.27</v>
      </c>
      <c r="M38" s="10">
        <v>108034.7</v>
      </c>
      <c r="N38" s="10">
        <v>98561.12</v>
      </c>
    </row>
    <row r="39" spans="2:14" s="1" customFormat="1" ht="12.75">
      <c r="B39" s="5" t="s">
        <v>67</v>
      </c>
      <c r="C39" s="10">
        <f>C38*33%</f>
        <v>38252.7948</v>
      </c>
      <c r="D39" s="10">
        <f aca="true" t="shared" si="0" ref="D39:N39">D38*33%</f>
        <v>35500.3308</v>
      </c>
      <c r="E39" s="10">
        <f t="shared" si="0"/>
        <v>35390.7972</v>
      </c>
      <c r="F39" s="10">
        <f t="shared" si="0"/>
        <v>33439.0221</v>
      </c>
      <c r="G39" s="10">
        <f t="shared" si="0"/>
        <v>31332.147</v>
      </c>
      <c r="H39" s="10">
        <f t="shared" si="0"/>
        <v>38605.2348</v>
      </c>
      <c r="I39" s="10">
        <f t="shared" si="0"/>
        <v>45994.703700000005</v>
      </c>
      <c r="J39" s="10">
        <f t="shared" si="0"/>
        <v>36012.735</v>
      </c>
      <c r="K39" s="10">
        <f t="shared" si="0"/>
        <v>37743.1791</v>
      </c>
      <c r="L39" s="10">
        <f t="shared" si="0"/>
        <v>37553.09910000001</v>
      </c>
      <c r="M39" s="10">
        <f t="shared" si="0"/>
        <v>35651.451</v>
      </c>
      <c r="N39" s="10">
        <f t="shared" si="0"/>
        <v>32525.1696</v>
      </c>
    </row>
    <row r="40" spans="2:14" ht="12.75">
      <c r="B40" s="9" t="s">
        <v>33</v>
      </c>
      <c r="C40" s="10">
        <v>13786.29</v>
      </c>
      <c r="D40" s="10">
        <v>13492.8</v>
      </c>
      <c r="E40" s="10">
        <v>13859.78</v>
      </c>
      <c r="F40" s="10">
        <v>13209.95</v>
      </c>
      <c r="G40" s="10">
        <v>9640.07</v>
      </c>
      <c r="H40" s="10">
        <v>9595.72</v>
      </c>
      <c r="I40" s="10">
        <v>6146.3</v>
      </c>
      <c r="J40" s="10">
        <v>2737.99</v>
      </c>
      <c r="K40" s="10">
        <v>3018.74</v>
      </c>
      <c r="L40" s="10">
        <v>2882.46</v>
      </c>
      <c r="M40" s="10">
        <v>2760.15</v>
      </c>
      <c r="N40" s="10">
        <v>2760.15</v>
      </c>
    </row>
    <row r="41" spans="2:14" ht="12.75">
      <c r="B41" s="9" t="s">
        <v>28</v>
      </c>
      <c r="C41" s="10">
        <v>84.31</v>
      </c>
      <c r="D41" s="10">
        <v>500.18</v>
      </c>
      <c r="E41" s="10">
        <v>317.6</v>
      </c>
      <c r="F41" s="10">
        <v>180.83</v>
      </c>
      <c r="G41" s="10">
        <v>133.32</v>
      </c>
      <c r="H41" s="10">
        <v>195.05</v>
      </c>
      <c r="I41" s="10">
        <v>219.36</v>
      </c>
      <c r="J41" s="10">
        <v>521.08</v>
      </c>
      <c r="K41" s="10">
        <v>106.46</v>
      </c>
      <c r="L41" s="10">
        <v>201.98</v>
      </c>
      <c r="M41" s="10">
        <v>80.61</v>
      </c>
      <c r="N41" s="10">
        <v>73.92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1841.55</v>
      </c>
      <c r="D44" s="10">
        <v>1591.22</v>
      </c>
      <c r="E44" s="10">
        <v>733.38</v>
      </c>
      <c r="F44" s="10">
        <v>1434.03</v>
      </c>
      <c r="G44" s="10">
        <v>1457.39</v>
      </c>
      <c r="H44" s="10">
        <v>1222.65</v>
      </c>
      <c r="I44" s="10">
        <v>1270.19</v>
      </c>
      <c r="J44" s="10">
        <v>1401.91</v>
      </c>
      <c r="K44" s="10">
        <v>952.56</v>
      </c>
      <c r="L44" s="10">
        <v>1116.47</v>
      </c>
      <c r="M44" s="10">
        <v>1174.65</v>
      </c>
      <c r="N44" s="10">
        <v>1263.58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202851.1948</v>
      </c>
      <c r="D49" s="12">
        <f aca="true" t="shared" si="1" ref="D49:N49">SUM(D2:D48)</f>
        <v>185355.64079999996</v>
      </c>
      <c r="E49" s="12">
        <f t="shared" si="1"/>
        <v>188458.44720000002</v>
      </c>
      <c r="F49" s="12">
        <f t="shared" si="1"/>
        <v>183688.6121</v>
      </c>
      <c r="G49" s="12">
        <f t="shared" si="1"/>
        <v>174567.527</v>
      </c>
      <c r="H49" s="12">
        <f t="shared" si="1"/>
        <v>198646.26479999998</v>
      </c>
      <c r="I49" s="12">
        <f t="shared" si="1"/>
        <v>231376.3637</v>
      </c>
      <c r="J49" s="12">
        <f t="shared" si="1"/>
        <v>193098.79499999998</v>
      </c>
      <c r="K49" s="12">
        <f t="shared" si="1"/>
        <v>190584.6491</v>
      </c>
      <c r="L49" s="12">
        <f t="shared" si="1"/>
        <v>191009.1891</v>
      </c>
      <c r="M49" s="12">
        <f t="shared" si="1"/>
        <v>183569.40099999995</v>
      </c>
      <c r="N49" s="12">
        <f t="shared" si="1"/>
        <v>166917.21959999998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&amp;C&amp;"Arial,Negrito"&amp;12CS VILA UNIÃO/CAIC - 2012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42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27.49</v>
      </c>
      <c r="F2" s="10">
        <v>0</v>
      </c>
      <c r="G2" s="10">
        <v>0</v>
      </c>
      <c r="H2" s="10">
        <v>104.05</v>
      </c>
      <c r="I2" s="10">
        <v>0</v>
      </c>
      <c r="J2" s="10">
        <v>0</v>
      </c>
      <c r="K2" s="10">
        <v>0</v>
      </c>
      <c r="L2" s="10">
        <v>32.99</v>
      </c>
      <c r="M2" s="10">
        <v>0</v>
      </c>
      <c r="N2" s="10">
        <v>0</v>
      </c>
    </row>
    <row r="3" spans="2:14" ht="12.75">
      <c r="B3" s="9" t="s">
        <v>1</v>
      </c>
      <c r="C3" s="10">
        <v>688.99</v>
      </c>
      <c r="D3" s="10">
        <v>313.84</v>
      </c>
      <c r="E3" s="10">
        <v>431.94</v>
      </c>
      <c r="F3" s="10">
        <v>569.46</v>
      </c>
      <c r="G3" s="10">
        <v>488.98</v>
      </c>
      <c r="H3" s="10">
        <v>286.1</v>
      </c>
      <c r="I3" s="10">
        <v>326.58</v>
      </c>
      <c r="J3" s="10">
        <v>306.34</v>
      </c>
      <c r="K3" s="10">
        <v>690.86</v>
      </c>
      <c r="L3" s="10">
        <v>715.34</v>
      </c>
      <c r="M3" s="10">
        <v>528.98</v>
      </c>
      <c r="N3" s="10">
        <v>508.74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667.01</v>
      </c>
      <c r="E11" s="10">
        <v>491.06</v>
      </c>
      <c r="F11" s="10">
        <v>497.34</v>
      </c>
      <c r="G11" s="10">
        <v>430.89</v>
      </c>
      <c r="H11" s="18">
        <v>0</v>
      </c>
      <c r="I11" s="10">
        <v>358.32</v>
      </c>
      <c r="J11" s="10">
        <v>414.97</v>
      </c>
      <c r="K11" s="10">
        <v>442.85</v>
      </c>
      <c r="L11" s="10">
        <v>519.19</v>
      </c>
      <c r="M11" s="10">
        <v>575</v>
      </c>
      <c r="N11" s="10">
        <v>529.94</v>
      </c>
    </row>
    <row r="12" spans="2:14" ht="12.75">
      <c r="B12" s="9" t="s">
        <v>6</v>
      </c>
      <c r="C12" s="10">
        <v>13.33</v>
      </c>
      <c r="D12" s="10">
        <v>30.44</v>
      </c>
      <c r="E12" s="10">
        <v>110.93</v>
      </c>
      <c r="F12" s="10">
        <v>93.82</v>
      </c>
      <c r="G12" s="10">
        <v>0</v>
      </c>
      <c r="H12" s="10">
        <v>278.99</v>
      </c>
      <c r="I12" s="10">
        <v>28.35</v>
      </c>
      <c r="J12" s="10">
        <v>153.78</v>
      </c>
      <c r="K12" s="10">
        <v>0</v>
      </c>
      <c r="L12" s="10">
        <v>91.13</v>
      </c>
      <c r="M12" s="10">
        <v>0</v>
      </c>
      <c r="N12" s="10">
        <v>56.05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0</v>
      </c>
      <c r="D19" s="10">
        <v>0</v>
      </c>
      <c r="E19" s="10">
        <v>65.77</v>
      </c>
      <c r="F19" s="10">
        <v>51.59</v>
      </c>
      <c r="G19" s="10">
        <v>0</v>
      </c>
      <c r="H19" s="10">
        <v>27.43</v>
      </c>
      <c r="I19" s="10">
        <v>0</v>
      </c>
      <c r="J19" s="10">
        <v>22.75</v>
      </c>
      <c r="K19" s="10">
        <v>10.18</v>
      </c>
      <c r="L19" s="10">
        <v>49.69</v>
      </c>
      <c r="M19" s="10">
        <v>0</v>
      </c>
      <c r="N19" s="10">
        <v>238.71</v>
      </c>
    </row>
    <row r="20" spans="2:14" ht="12.75">
      <c r="B20" s="9" t="s">
        <v>13</v>
      </c>
      <c r="C20" s="10">
        <v>0</v>
      </c>
      <c r="D20" s="10">
        <v>0</v>
      </c>
      <c r="E20" s="10">
        <v>48.54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110.22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10420.94</v>
      </c>
      <c r="D38" s="10">
        <v>8807.29</v>
      </c>
      <c r="E38" s="10">
        <v>8843.17</v>
      </c>
      <c r="F38" s="10">
        <v>8842.4</v>
      </c>
      <c r="G38" s="10">
        <v>8824.85</v>
      </c>
      <c r="H38" s="10">
        <v>9748.73</v>
      </c>
      <c r="I38" s="10">
        <v>13838.91</v>
      </c>
      <c r="J38" s="10">
        <v>9309.29</v>
      </c>
      <c r="K38" s="10">
        <v>10025.05</v>
      </c>
      <c r="L38" s="10">
        <v>9280.06</v>
      </c>
      <c r="M38" s="10">
        <v>7736.72</v>
      </c>
      <c r="N38" s="10">
        <v>8620.1</v>
      </c>
    </row>
    <row r="39" spans="2:14" s="1" customFormat="1" ht="12.75">
      <c r="B39" s="5" t="s">
        <v>67</v>
      </c>
      <c r="C39" s="10">
        <f>C38*33%</f>
        <v>3438.9102000000003</v>
      </c>
      <c r="D39" s="10">
        <f aca="true" t="shared" si="0" ref="D39:N39">D38*33%</f>
        <v>2906.4057000000003</v>
      </c>
      <c r="E39" s="10">
        <f t="shared" si="0"/>
        <v>2918.2461000000003</v>
      </c>
      <c r="F39" s="10">
        <f t="shared" si="0"/>
        <v>2917.992</v>
      </c>
      <c r="G39" s="10">
        <f t="shared" si="0"/>
        <v>2912.2005000000004</v>
      </c>
      <c r="H39" s="10">
        <f t="shared" si="0"/>
        <v>3217.0809</v>
      </c>
      <c r="I39" s="10">
        <f t="shared" si="0"/>
        <v>4566.8403</v>
      </c>
      <c r="J39" s="10">
        <f t="shared" si="0"/>
        <v>3072.0657000000006</v>
      </c>
      <c r="K39" s="10">
        <f t="shared" si="0"/>
        <v>3308.2664999999997</v>
      </c>
      <c r="L39" s="10">
        <f t="shared" si="0"/>
        <v>3062.4198</v>
      </c>
      <c r="M39" s="10">
        <f t="shared" si="0"/>
        <v>2553.1176</v>
      </c>
      <c r="N39" s="10">
        <f t="shared" si="0"/>
        <v>2844.6330000000003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736.08</v>
      </c>
      <c r="D44" s="10">
        <v>844.25</v>
      </c>
      <c r="E44" s="10">
        <v>693.48</v>
      </c>
      <c r="F44" s="10">
        <v>722.79</v>
      </c>
      <c r="G44" s="10">
        <v>775.82</v>
      </c>
      <c r="H44" s="10">
        <v>960.82</v>
      </c>
      <c r="I44" s="10">
        <v>886.31</v>
      </c>
      <c r="J44" s="10">
        <v>856.49</v>
      </c>
      <c r="K44" s="10">
        <v>766.21</v>
      </c>
      <c r="L44" s="10">
        <v>816.24</v>
      </c>
      <c r="M44" s="10">
        <v>595.09</v>
      </c>
      <c r="N44" s="10">
        <v>768.46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18001.520200000003</v>
      </c>
      <c r="D49" s="12">
        <f aca="true" t="shared" si="1" ref="D49:N49">SUM(D2:D48)</f>
        <v>16162.2857</v>
      </c>
      <c r="E49" s="12">
        <f t="shared" si="1"/>
        <v>16223.6761</v>
      </c>
      <c r="F49" s="12">
        <f t="shared" si="1"/>
        <v>16288.442</v>
      </c>
      <c r="G49" s="12">
        <f t="shared" si="1"/>
        <v>17013.810500000003</v>
      </c>
      <c r="H49" s="12">
        <f t="shared" si="1"/>
        <v>17396.9909</v>
      </c>
      <c r="I49" s="12">
        <f t="shared" si="1"/>
        <v>22779.100300000002</v>
      </c>
      <c r="J49" s="12">
        <f t="shared" si="1"/>
        <v>16909.475700000003</v>
      </c>
      <c r="K49" s="12">
        <f t="shared" si="1"/>
        <v>18017.2065</v>
      </c>
      <c r="L49" s="12">
        <f t="shared" si="1"/>
        <v>17340.8498</v>
      </c>
      <c r="M49" s="12">
        <f t="shared" si="1"/>
        <v>14762.6976</v>
      </c>
      <c r="N49" s="12">
        <f t="shared" si="1"/>
        <v>16340.422999999999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&amp;C&amp;"Arial,Negrito"&amp;12 200 - TEAR DAS ARTES - 2012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54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18.69</v>
      </c>
      <c r="F2" s="10">
        <v>0</v>
      </c>
      <c r="G2" s="10">
        <v>0</v>
      </c>
      <c r="H2" s="10">
        <v>52.35</v>
      </c>
      <c r="I2" s="10">
        <v>0</v>
      </c>
      <c r="J2" s="10">
        <v>0</v>
      </c>
      <c r="K2" s="10">
        <v>21.99</v>
      </c>
      <c r="L2" s="10">
        <v>21.99</v>
      </c>
      <c r="M2" s="10">
        <v>87.44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650.15</v>
      </c>
      <c r="F7" s="10">
        <v>0</v>
      </c>
      <c r="G7" s="10">
        <v>0</v>
      </c>
      <c r="H7" s="10">
        <v>0</v>
      </c>
      <c r="I7" s="10">
        <v>1452.48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144.76</v>
      </c>
      <c r="D11" s="10">
        <v>157.46</v>
      </c>
      <c r="E11" s="10">
        <v>156.81</v>
      </c>
      <c r="F11" s="10">
        <v>154.34</v>
      </c>
      <c r="G11" s="10">
        <v>144.45</v>
      </c>
      <c r="H11" s="10">
        <v>153.16</v>
      </c>
      <c r="I11" s="10">
        <v>149.49</v>
      </c>
      <c r="J11" s="10">
        <v>158.72</v>
      </c>
      <c r="K11" s="10">
        <v>148.22</v>
      </c>
      <c r="L11" s="10">
        <v>149.89</v>
      </c>
      <c r="M11" s="10">
        <v>165.33</v>
      </c>
      <c r="N11" s="10">
        <v>142.31</v>
      </c>
    </row>
    <row r="12" spans="2:14" ht="12.75">
      <c r="B12" s="9" t="s">
        <v>6</v>
      </c>
      <c r="C12" s="10">
        <v>121.22</v>
      </c>
      <c r="D12" s="10">
        <v>505.3</v>
      </c>
      <c r="E12" s="10">
        <v>342.2</v>
      </c>
      <c r="F12" s="10">
        <v>130.26</v>
      </c>
      <c r="G12" s="10">
        <v>241.77</v>
      </c>
      <c r="H12" s="10">
        <v>342.11</v>
      </c>
      <c r="I12" s="10">
        <v>116.93</v>
      </c>
      <c r="J12" s="10">
        <v>116</v>
      </c>
      <c r="K12" s="10">
        <v>242.85</v>
      </c>
      <c r="L12" s="10">
        <v>371.89</v>
      </c>
      <c r="M12" s="10">
        <v>549.38</v>
      </c>
      <c r="N12" s="10">
        <v>248.48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71.38</v>
      </c>
      <c r="D14" s="10">
        <v>13.81</v>
      </c>
      <c r="E14" s="10">
        <v>1.69</v>
      </c>
      <c r="F14" s="10">
        <v>53.03</v>
      </c>
      <c r="G14" s="10">
        <v>5.73</v>
      </c>
      <c r="H14" s="10">
        <v>9.77</v>
      </c>
      <c r="I14" s="10">
        <v>4.04</v>
      </c>
      <c r="J14" s="10">
        <v>71.24</v>
      </c>
      <c r="K14" s="10">
        <v>3.13</v>
      </c>
      <c r="L14" s="10">
        <v>1.95</v>
      </c>
      <c r="M14" s="10">
        <v>60.35</v>
      </c>
      <c r="N14" s="10">
        <v>62.35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28880.93</v>
      </c>
      <c r="D16" s="10">
        <v>25942.93</v>
      </c>
      <c r="E16" s="10">
        <v>29635.73</v>
      </c>
      <c r="F16" s="10">
        <v>30194.33</v>
      </c>
      <c r="G16" s="10">
        <v>26685.51</v>
      </c>
      <c r="H16" s="10">
        <v>29606.81</v>
      </c>
      <c r="I16" s="10">
        <v>23336.56</v>
      </c>
      <c r="J16" s="10">
        <v>36552.48</v>
      </c>
      <c r="K16" s="10">
        <v>23973.18</v>
      </c>
      <c r="L16" s="10">
        <v>21300.73</v>
      </c>
      <c r="M16" s="10">
        <v>23950.42</v>
      </c>
      <c r="N16" s="10">
        <v>32510.95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198.34</v>
      </c>
      <c r="D19" s="10">
        <v>121.22</v>
      </c>
      <c r="E19" s="10">
        <v>107.13</v>
      </c>
      <c r="F19" s="10">
        <v>214.73</v>
      </c>
      <c r="G19" s="10">
        <v>83.82</v>
      </c>
      <c r="H19" s="10">
        <v>78.35</v>
      </c>
      <c r="I19" s="10">
        <v>74.1</v>
      </c>
      <c r="J19" s="10">
        <v>138.41</v>
      </c>
      <c r="K19" s="10">
        <v>97.24</v>
      </c>
      <c r="L19" s="10">
        <v>75.5</v>
      </c>
      <c r="M19" s="10">
        <v>135.73</v>
      </c>
      <c r="N19" s="10">
        <v>107.16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48</v>
      </c>
      <c r="N20" s="10">
        <v>44.33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19.93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18.65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2263.17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3188.58</v>
      </c>
      <c r="D28" s="10">
        <v>2084</v>
      </c>
      <c r="E28" s="10">
        <v>2293.87</v>
      </c>
      <c r="F28" s="10">
        <v>4479.5</v>
      </c>
      <c r="G28" s="10">
        <v>3275.11</v>
      </c>
      <c r="H28" s="10">
        <v>4967.08</v>
      </c>
      <c r="I28" s="10">
        <v>4796.72</v>
      </c>
      <c r="J28" s="10">
        <v>4056.34</v>
      </c>
      <c r="K28" s="10">
        <v>3553.9</v>
      </c>
      <c r="L28" s="10">
        <v>4037.44</v>
      </c>
      <c r="M28" s="10">
        <v>6923.99</v>
      </c>
      <c r="N28" s="10">
        <v>5854.43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66.26</v>
      </c>
      <c r="G32" s="10">
        <v>16.56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38118.82</v>
      </c>
      <c r="D38" s="10">
        <v>36185.88</v>
      </c>
      <c r="E38" s="10">
        <v>41053.68</v>
      </c>
      <c r="F38" s="10">
        <v>37338.34</v>
      </c>
      <c r="G38" s="10">
        <v>41220.43</v>
      </c>
      <c r="H38" s="10">
        <v>51363.09</v>
      </c>
      <c r="I38" s="10">
        <v>47679.2</v>
      </c>
      <c r="J38" s="10">
        <v>37438.63</v>
      </c>
      <c r="K38" s="10">
        <v>41276.71</v>
      </c>
      <c r="L38" s="10">
        <v>38418.13</v>
      </c>
      <c r="M38" s="10">
        <v>42878.91</v>
      </c>
      <c r="N38" s="10">
        <v>43797.14</v>
      </c>
    </row>
    <row r="39" spans="2:14" s="1" customFormat="1" ht="12.75">
      <c r="B39" s="5" t="s">
        <v>67</v>
      </c>
      <c r="C39" s="10">
        <f>C38*33%</f>
        <v>12579.2106</v>
      </c>
      <c r="D39" s="10">
        <f aca="true" t="shared" si="0" ref="D39:N39">D38*33%</f>
        <v>11941.3404</v>
      </c>
      <c r="E39" s="10">
        <f t="shared" si="0"/>
        <v>13547.7144</v>
      </c>
      <c r="F39" s="10">
        <f t="shared" si="0"/>
        <v>12321.652199999999</v>
      </c>
      <c r="G39" s="10">
        <f t="shared" si="0"/>
        <v>13602.7419</v>
      </c>
      <c r="H39" s="10">
        <f t="shared" si="0"/>
        <v>16949.8197</v>
      </c>
      <c r="I39" s="10">
        <f t="shared" si="0"/>
        <v>15734.136</v>
      </c>
      <c r="J39" s="10">
        <f t="shared" si="0"/>
        <v>12354.7479</v>
      </c>
      <c r="K39" s="10">
        <f t="shared" si="0"/>
        <v>13621.3143</v>
      </c>
      <c r="L39" s="10">
        <f t="shared" si="0"/>
        <v>12677.982899999999</v>
      </c>
      <c r="M39" s="10">
        <f t="shared" si="0"/>
        <v>14150.040300000002</v>
      </c>
      <c r="N39" s="10">
        <f t="shared" si="0"/>
        <v>14453.0562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331.81</v>
      </c>
      <c r="D44" s="10">
        <v>352.63</v>
      </c>
      <c r="E44" s="10">
        <v>311.3</v>
      </c>
      <c r="F44" s="10">
        <v>452.56</v>
      </c>
      <c r="G44" s="10">
        <v>424.91</v>
      </c>
      <c r="H44" s="10">
        <v>433.87</v>
      </c>
      <c r="I44" s="10">
        <v>463.63</v>
      </c>
      <c r="J44" s="10">
        <v>397.61</v>
      </c>
      <c r="K44" s="10">
        <v>432.21</v>
      </c>
      <c r="L44" s="10">
        <v>467.13</v>
      </c>
      <c r="M44" s="10">
        <v>365.66</v>
      </c>
      <c r="N44" s="10">
        <v>768.08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85916.87060000001</v>
      </c>
      <c r="D49" s="12">
        <f aca="true" t="shared" si="1" ref="D49:N49">SUM(D2:D48)</f>
        <v>77304.5704</v>
      </c>
      <c r="E49" s="12">
        <f t="shared" si="1"/>
        <v>88218.96440000001</v>
      </c>
      <c r="F49" s="12">
        <f t="shared" si="1"/>
        <v>85405.0022</v>
      </c>
      <c r="G49" s="12">
        <f t="shared" si="1"/>
        <v>85701.0319</v>
      </c>
      <c r="H49" s="12">
        <f t="shared" si="1"/>
        <v>103956.40969999999</v>
      </c>
      <c r="I49" s="12">
        <f t="shared" si="1"/>
        <v>93827.216</v>
      </c>
      <c r="J49" s="12">
        <f t="shared" si="1"/>
        <v>91284.17790000001</v>
      </c>
      <c r="K49" s="12">
        <f t="shared" si="1"/>
        <v>83370.7443</v>
      </c>
      <c r="L49" s="12">
        <f t="shared" si="1"/>
        <v>77522.6329</v>
      </c>
      <c r="M49" s="12">
        <f t="shared" si="1"/>
        <v>89315.25030000001</v>
      </c>
      <c r="N49" s="12">
        <f t="shared" si="1"/>
        <v>97988.28620000002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&amp;C&amp;"Arial,Negrito"&amp;12 201 - CAPS AEROPORTO - 2012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43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27.49</v>
      </c>
      <c r="F2" s="10">
        <v>0</v>
      </c>
      <c r="G2" s="10">
        <v>0</v>
      </c>
      <c r="H2" s="10">
        <v>36.84</v>
      </c>
      <c r="I2" s="10">
        <v>47.84</v>
      </c>
      <c r="J2" s="10">
        <v>0</v>
      </c>
      <c r="K2" s="10">
        <v>43.99</v>
      </c>
      <c r="L2" s="10">
        <v>0</v>
      </c>
      <c r="M2" s="10">
        <v>61.92</v>
      </c>
      <c r="N2" s="10">
        <v>0</v>
      </c>
    </row>
    <row r="3" spans="2:14" ht="12.75">
      <c r="B3" s="9" t="s">
        <v>1</v>
      </c>
      <c r="C3" s="10">
        <v>2532.04</v>
      </c>
      <c r="D3" s="10">
        <v>1502.71</v>
      </c>
      <c r="E3" s="10">
        <v>843.92</v>
      </c>
      <c r="F3" s="10">
        <v>843.92</v>
      </c>
      <c r="G3" s="10">
        <v>812.26</v>
      </c>
      <c r="H3" s="10">
        <v>739.42</v>
      </c>
      <c r="I3" s="10">
        <v>1065.8</v>
      </c>
      <c r="J3" s="10">
        <v>739.42</v>
      </c>
      <c r="K3" s="10">
        <v>1128.86</v>
      </c>
      <c r="L3" s="10">
        <v>549.7</v>
      </c>
      <c r="M3" s="10">
        <v>1065.54</v>
      </c>
      <c r="N3" s="10">
        <v>1033.88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829.06</v>
      </c>
      <c r="G7" s="10">
        <v>0</v>
      </c>
      <c r="H7" s="10">
        <v>0</v>
      </c>
      <c r="I7" s="10">
        <v>0</v>
      </c>
      <c r="J7" s="10">
        <v>0</v>
      </c>
      <c r="K7" s="10">
        <v>623.62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138.27</v>
      </c>
      <c r="D10" s="10">
        <v>67.81</v>
      </c>
      <c r="E10" s="10">
        <v>67.81</v>
      </c>
      <c r="F10" s="10">
        <v>67.03</v>
      </c>
      <c r="G10" s="10">
        <v>67.03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1130.07</v>
      </c>
      <c r="D11" s="10">
        <v>1329.74</v>
      </c>
      <c r="E11" s="10">
        <v>1202.9</v>
      </c>
      <c r="F11" s="10">
        <v>1296.81</v>
      </c>
      <c r="G11" s="10">
        <v>1304.96</v>
      </c>
      <c r="H11" s="10">
        <v>1171.69</v>
      </c>
      <c r="I11" s="10">
        <v>1238.85</v>
      </c>
      <c r="J11" s="10">
        <v>1348.68</v>
      </c>
      <c r="K11" s="10">
        <v>1147.24</v>
      </c>
      <c r="L11" s="10">
        <v>1146.34</v>
      </c>
      <c r="M11" s="10">
        <v>1035.51</v>
      </c>
      <c r="N11" s="10">
        <v>922.82</v>
      </c>
    </row>
    <row r="12" spans="2:14" ht="12.75">
      <c r="B12" s="9" t="s">
        <v>6</v>
      </c>
      <c r="C12" s="10">
        <v>9879.3</v>
      </c>
      <c r="D12" s="10">
        <v>11273.53</v>
      </c>
      <c r="E12" s="10">
        <v>10312.12</v>
      </c>
      <c r="F12" s="10">
        <v>16420.65</v>
      </c>
      <c r="G12" s="10">
        <v>14503.86</v>
      </c>
      <c r="H12" s="10">
        <v>10595.06</v>
      </c>
      <c r="I12" s="10">
        <v>7241.56</v>
      </c>
      <c r="J12" s="10">
        <v>18053.21</v>
      </c>
      <c r="K12" s="10">
        <v>10588.48</v>
      </c>
      <c r="L12" s="10">
        <v>12483.45</v>
      </c>
      <c r="M12" s="10">
        <v>9398.27</v>
      </c>
      <c r="N12" s="10">
        <v>11452.75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250.69</v>
      </c>
      <c r="D14" s="10">
        <v>174.1</v>
      </c>
      <c r="E14" s="10">
        <v>57.04</v>
      </c>
      <c r="F14" s="10">
        <v>326.75</v>
      </c>
      <c r="G14" s="10">
        <v>255.06</v>
      </c>
      <c r="H14" s="10">
        <v>255.96</v>
      </c>
      <c r="I14" s="10">
        <v>3.38</v>
      </c>
      <c r="J14" s="10">
        <v>157.99</v>
      </c>
      <c r="K14" s="10">
        <v>335.9</v>
      </c>
      <c r="L14" s="10">
        <v>126.19</v>
      </c>
      <c r="M14" s="10">
        <v>313.13</v>
      </c>
      <c r="N14" s="10">
        <v>161.31</v>
      </c>
    </row>
    <row r="15" spans="2:14" ht="12.75">
      <c r="B15" s="9" t="s">
        <v>9</v>
      </c>
      <c r="C15" s="10">
        <v>8568.47</v>
      </c>
      <c r="D15" s="10">
        <v>4207.82</v>
      </c>
      <c r="E15" s="10">
        <v>3785.13</v>
      </c>
      <c r="F15" s="10">
        <v>15161.47</v>
      </c>
      <c r="G15" s="10">
        <v>9224.53</v>
      </c>
      <c r="H15" s="10">
        <v>8778.11</v>
      </c>
      <c r="I15" s="10">
        <v>7912.05</v>
      </c>
      <c r="J15" s="10">
        <v>7425.07</v>
      </c>
      <c r="K15" s="10">
        <v>6164.94</v>
      </c>
      <c r="L15" s="10">
        <v>5992.75</v>
      </c>
      <c r="M15" s="10">
        <v>5602.29</v>
      </c>
      <c r="N15" s="10">
        <v>3966.03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2.05</v>
      </c>
      <c r="D18" s="10">
        <v>0</v>
      </c>
      <c r="E18" s="10">
        <v>0</v>
      </c>
      <c r="F18" s="10">
        <v>31.74</v>
      </c>
      <c r="G18" s="10">
        <v>2.05</v>
      </c>
      <c r="H18" s="10">
        <v>4.5</v>
      </c>
      <c r="I18" s="10">
        <v>0</v>
      </c>
      <c r="J18" s="10">
        <v>90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27.62</v>
      </c>
      <c r="D19" s="10">
        <v>90.99</v>
      </c>
      <c r="E19" s="10">
        <v>122.51</v>
      </c>
      <c r="F19" s="10">
        <v>76.77</v>
      </c>
      <c r="G19" s="10">
        <v>76.86</v>
      </c>
      <c r="H19" s="10">
        <v>69.59</v>
      </c>
      <c r="I19" s="10">
        <v>4.54</v>
      </c>
      <c r="J19" s="10">
        <v>78.35</v>
      </c>
      <c r="K19" s="10">
        <v>28.57</v>
      </c>
      <c r="L19" s="10">
        <v>8.91</v>
      </c>
      <c r="M19" s="10">
        <v>137.66</v>
      </c>
      <c r="N19" s="10">
        <v>96.37</v>
      </c>
    </row>
    <row r="20" spans="2:14" ht="12.75">
      <c r="B20" s="9" t="s">
        <v>13</v>
      </c>
      <c r="C20" s="10">
        <v>0</v>
      </c>
      <c r="D20" s="10">
        <v>353.05</v>
      </c>
      <c r="E20" s="10">
        <v>0</v>
      </c>
      <c r="F20" s="10">
        <v>52.88</v>
      </c>
      <c r="G20" s="10">
        <v>149.2</v>
      </c>
      <c r="H20" s="10">
        <v>189.05</v>
      </c>
      <c r="I20" s="10">
        <v>0</v>
      </c>
      <c r="J20" s="10">
        <v>141.2</v>
      </c>
      <c r="K20" s="10">
        <v>58</v>
      </c>
      <c r="L20" s="10">
        <v>0</v>
      </c>
      <c r="M20" s="10">
        <v>48</v>
      </c>
      <c r="N20" s="10">
        <v>44.33</v>
      </c>
    </row>
    <row r="21" spans="2:14" ht="12.75">
      <c r="B21" s="9" t="s">
        <v>14</v>
      </c>
      <c r="C21" s="10">
        <v>17.5</v>
      </c>
      <c r="D21" s="10">
        <v>0</v>
      </c>
      <c r="E21" s="10">
        <v>35</v>
      </c>
      <c r="F21" s="10">
        <v>0</v>
      </c>
      <c r="G21" s="10">
        <v>0</v>
      </c>
      <c r="H21" s="10">
        <v>8.75</v>
      </c>
      <c r="I21" s="10">
        <v>44.25</v>
      </c>
      <c r="J21" s="10">
        <v>0</v>
      </c>
      <c r="K21" s="10">
        <v>0</v>
      </c>
      <c r="L21" s="10">
        <v>29.99</v>
      </c>
      <c r="M21" s="10">
        <v>1144.34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6.6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3163.52</v>
      </c>
      <c r="D26" s="10">
        <v>0</v>
      </c>
      <c r="E26" s="10">
        <v>400</v>
      </c>
      <c r="F26" s="10">
        <v>89.75</v>
      </c>
      <c r="G26" s="10">
        <v>1951.09</v>
      </c>
      <c r="H26" s="10">
        <v>0</v>
      </c>
      <c r="I26" s="10">
        <v>0</v>
      </c>
      <c r="J26" s="10">
        <v>89.75</v>
      </c>
      <c r="K26" s="10">
        <v>0</v>
      </c>
      <c r="L26" s="10">
        <v>89.75</v>
      </c>
      <c r="M26" s="10">
        <v>49.05</v>
      </c>
      <c r="N26" s="10">
        <v>80.77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29168.18</v>
      </c>
      <c r="D28" s="10">
        <v>20863.9</v>
      </c>
      <c r="E28" s="10">
        <v>25529.55</v>
      </c>
      <c r="F28" s="10">
        <v>22211.44</v>
      </c>
      <c r="G28" s="10">
        <v>22798.52</v>
      </c>
      <c r="H28" s="10">
        <v>26002.16</v>
      </c>
      <c r="I28" s="10">
        <v>28190.22</v>
      </c>
      <c r="J28" s="10">
        <v>27238.58</v>
      </c>
      <c r="K28" s="10">
        <v>27766.95</v>
      </c>
      <c r="L28" s="10">
        <v>20706.07</v>
      </c>
      <c r="M28" s="10">
        <v>21569.67</v>
      </c>
      <c r="N28" s="10">
        <v>26371.09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99.4</v>
      </c>
      <c r="G32" s="10">
        <v>118.67</v>
      </c>
      <c r="H32" s="10">
        <v>51.35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42.91</v>
      </c>
      <c r="E36" s="10">
        <v>2.57</v>
      </c>
      <c r="F36" s="10">
        <v>15.57</v>
      </c>
      <c r="G36" s="10">
        <v>25.46</v>
      </c>
      <c r="H36" s="10">
        <v>2.92</v>
      </c>
      <c r="I36" s="10">
        <v>23.28</v>
      </c>
      <c r="J36" s="10">
        <v>20</v>
      </c>
      <c r="K36" s="10">
        <v>5.14</v>
      </c>
      <c r="L36" s="10">
        <v>34.14</v>
      </c>
      <c r="M36" s="10">
        <v>2.57</v>
      </c>
      <c r="N36" s="10">
        <v>43.57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214054.92</v>
      </c>
      <c r="D38" s="10">
        <v>215284.37</v>
      </c>
      <c r="E38" s="10">
        <v>203822.55</v>
      </c>
      <c r="F38" s="10">
        <v>198648.33</v>
      </c>
      <c r="G38" s="10">
        <v>197086.26</v>
      </c>
      <c r="H38" s="10">
        <v>243155.93</v>
      </c>
      <c r="I38" s="10">
        <v>225191.78</v>
      </c>
      <c r="J38" s="10">
        <v>208220.22</v>
      </c>
      <c r="K38" s="10">
        <v>203132.65</v>
      </c>
      <c r="L38" s="10">
        <v>204515.4</v>
      </c>
      <c r="M38" s="10">
        <v>208490.52</v>
      </c>
      <c r="N38" s="10">
        <v>214152.56</v>
      </c>
    </row>
    <row r="39" spans="2:14" s="1" customFormat="1" ht="12.75">
      <c r="B39" s="5" t="s">
        <v>67</v>
      </c>
      <c r="C39" s="10">
        <f>C38*33%</f>
        <v>70638.1236</v>
      </c>
      <c r="D39" s="10">
        <f aca="true" t="shared" si="0" ref="D39:N39">D38*33%</f>
        <v>71043.84210000001</v>
      </c>
      <c r="E39" s="10">
        <f t="shared" si="0"/>
        <v>67261.4415</v>
      </c>
      <c r="F39" s="10">
        <f t="shared" si="0"/>
        <v>65553.9489</v>
      </c>
      <c r="G39" s="10">
        <f t="shared" si="0"/>
        <v>65038.465800000005</v>
      </c>
      <c r="H39" s="10">
        <f t="shared" si="0"/>
        <v>80241.4569</v>
      </c>
      <c r="I39" s="10">
        <f t="shared" si="0"/>
        <v>74313.2874</v>
      </c>
      <c r="J39" s="10">
        <f t="shared" si="0"/>
        <v>68712.6726</v>
      </c>
      <c r="K39" s="10">
        <f t="shared" si="0"/>
        <v>67033.7745</v>
      </c>
      <c r="L39" s="10">
        <f t="shared" si="0"/>
        <v>67490.082</v>
      </c>
      <c r="M39" s="10">
        <f t="shared" si="0"/>
        <v>68801.8716</v>
      </c>
      <c r="N39" s="10">
        <f t="shared" si="0"/>
        <v>70670.3448</v>
      </c>
    </row>
    <row r="40" spans="2:14" ht="12.75">
      <c r="B40" s="9" t="s">
        <v>33</v>
      </c>
      <c r="C40" s="10">
        <v>29046.78</v>
      </c>
      <c r="D40" s="10">
        <v>23018.82</v>
      </c>
      <c r="E40" s="10">
        <v>23351.49</v>
      </c>
      <c r="F40" s="10">
        <v>22802.24</v>
      </c>
      <c r="G40" s="10">
        <v>22637.92</v>
      </c>
      <c r="H40" s="10">
        <v>18695.16</v>
      </c>
      <c r="I40" s="10">
        <v>8710.27</v>
      </c>
      <c r="J40" s="10">
        <v>1996</v>
      </c>
      <c r="K40" s="10">
        <v>3967.1</v>
      </c>
      <c r="L40" s="10">
        <v>4048.77</v>
      </c>
      <c r="M40" s="10">
        <v>4048.76</v>
      </c>
      <c r="N40" s="10">
        <v>4048.76</v>
      </c>
    </row>
    <row r="41" spans="2:14" ht="12.75">
      <c r="B41" s="9" t="s">
        <v>28</v>
      </c>
      <c r="C41" s="10">
        <v>243.99</v>
      </c>
      <c r="D41" s="10">
        <v>465.08</v>
      </c>
      <c r="E41" s="10">
        <v>911.82</v>
      </c>
      <c r="F41" s="10">
        <v>549.44</v>
      </c>
      <c r="G41" s="10">
        <v>172.28</v>
      </c>
      <c r="H41" s="10">
        <v>448.59</v>
      </c>
      <c r="I41" s="10">
        <v>478.39</v>
      </c>
      <c r="J41" s="10">
        <v>1050.27</v>
      </c>
      <c r="K41" s="10">
        <v>847.44</v>
      </c>
      <c r="L41" s="10">
        <v>721.64</v>
      </c>
      <c r="M41" s="10">
        <v>350.19</v>
      </c>
      <c r="N41" s="10">
        <v>255.84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2056.8</v>
      </c>
      <c r="D44" s="10">
        <v>2170.43</v>
      </c>
      <c r="E44" s="10">
        <v>1664.08</v>
      </c>
      <c r="F44" s="10">
        <v>2078.49</v>
      </c>
      <c r="G44" s="10">
        <v>1766.95</v>
      </c>
      <c r="H44" s="10">
        <v>1994.85</v>
      </c>
      <c r="I44" s="10">
        <v>1730.98</v>
      </c>
      <c r="J44" s="10">
        <v>1685.79</v>
      </c>
      <c r="K44" s="10">
        <v>1727.83</v>
      </c>
      <c r="L44" s="10">
        <v>1683.31</v>
      </c>
      <c r="M44" s="10">
        <v>1609.51</v>
      </c>
      <c r="N44" s="10">
        <v>1797.27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383027.2636</v>
      </c>
      <c r="D49" s="12">
        <f aca="true" t="shared" si="1" ref="D49:N49">SUM(D2:D48)</f>
        <v>364323.00210000004</v>
      </c>
      <c r="E49" s="12">
        <f t="shared" si="1"/>
        <v>351924.7215</v>
      </c>
      <c r="F49" s="12">
        <f t="shared" si="1"/>
        <v>359582.9889</v>
      </c>
      <c r="G49" s="12">
        <f t="shared" si="1"/>
        <v>353382.78580000007</v>
      </c>
      <c r="H49" s="12">
        <f t="shared" si="1"/>
        <v>405410.89689999993</v>
      </c>
      <c r="I49" s="12">
        <f t="shared" si="1"/>
        <v>371022.32740000007</v>
      </c>
      <c r="J49" s="12">
        <f t="shared" si="1"/>
        <v>351873.0526</v>
      </c>
      <c r="K49" s="12">
        <f t="shared" si="1"/>
        <v>339426.3345</v>
      </c>
      <c r="L49" s="12">
        <f t="shared" si="1"/>
        <v>334466.81200000003</v>
      </c>
      <c r="M49" s="12">
        <f t="shared" si="1"/>
        <v>338554.65160000004</v>
      </c>
      <c r="N49" s="12">
        <f t="shared" si="1"/>
        <v>349923.5448000001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&amp;C&amp;"Arial,Negrito"203 - CS SANTA LÚCIA - 2012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421875" style="0" customWidth="1"/>
    <col min="3" max="14" width="9.7109375" style="0" customWidth="1"/>
  </cols>
  <sheetData>
    <row r="1" spans="1:14" ht="12.75">
      <c r="A1" t="s">
        <v>70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37.39</v>
      </c>
      <c r="F2" s="10">
        <v>0</v>
      </c>
      <c r="G2" s="10">
        <v>0</v>
      </c>
      <c r="H2" s="10">
        <v>83.38</v>
      </c>
      <c r="I2" s="10">
        <v>0</v>
      </c>
      <c r="J2" s="10">
        <v>0</v>
      </c>
      <c r="K2" s="10">
        <v>142</v>
      </c>
      <c r="L2" s="10">
        <v>43.99</v>
      </c>
      <c r="M2" s="10">
        <v>150.14</v>
      </c>
      <c r="N2" s="10">
        <v>0</v>
      </c>
    </row>
    <row r="3" spans="2:14" ht="12.75">
      <c r="B3" s="9" t="s">
        <v>1</v>
      </c>
      <c r="C3" s="10">
        <v>5153.5</v>
      </c>
      <c r="D3" s="10">
        <v>2494.85</v>
      </c>
      <c r="E3" s="10">
        <v>3207.11</v>
      </c>
      <c r="F3" s="10">
        <v>3281.74</v>
      </c>
      <c r="G3" s="10">
        <v>3060.12</v>
      </c>
      <c r="H3" s="10">
        <v>3819.96</v>
      </c>
      <c r="I3" s="10">
        <v>2965.14</v>
      </c>
      <c r="J3" s="10">
        <v>3978.26</v>
      </c>
      <c r="K3" s="10">
        <v>4674.78</v>
      </c>
      <c r="L3" s="10">
        <v>4234.2</v>
      </c>
      <c r="M3" s="10">
        <v>2585.22</v>
      </c>
      <c r="N3" s="10">
        <v>2300.28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1184.16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1321.9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185.72</v>
      </c>
      <c r="D10" s="10">
        <v>47.44</v>
      </c>
      <c r="E10" s="10">
        <v>47.44</v>
      </c>
      <c r="F10" s="10">
        <v>47.44</v>
      </c>
      <c r="G10" s="10">
        <v>47.44</v>
      </c>
      <c r="H10" s="10">
        <v>67.03</v>
      </c>
      <c r="I10" s="10">
        <v>0</v>
      </c>
      <c r="J10" s="10">
        <v>124.2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1230.06</v>
      </c>
      <c r="D11" s="10">
        <v>1105.43</v>
      </c>
      <c r="E11" s="10">
        <v>1534.24</v>
      </c>
      <c r="F11" s="10">
        <v>1236.58</v>
      </c>
      <c r="G11" s="10">
        <v>1188.22</v>
      </c>
      <c r="H11" s="10">
        <v>1281.68</v>
      </c>
      <c r="I11" s="10">
        <v>1634.41</v>
      </c>
      <c r="J11" s="10">
        <v>1548.26</v>
      </c>
      <c r="K11" s="10">
        <v>1655.29</v>
      </c>
      <c r="L11" s="10">
        <v>1437.56</v>
      </c>
      <c r="M11" s="10">
        <v>1569.86</v>
      </c>
      <c r="N11" s="10">
        <v>1409.49</v>
      </c>
    </row>
    <row r="12" spans="2:14" ht="12.75">
      <c r="B12" s="9" t="s">
        <v>6</v>
      </c>
      <c r="C12" s="10">
        <v>9065.04</v>
      </c>
      <c r="D12" s="10">
        <v>5428.82</v>
      </c>
      <c r="E12" s="10">
        <v>11473.8</v>
      </c>
      <c r="F12" s="10">
        <v>13559.72</v>
      </c>
      <c r="G12" s="10">
        <v>9583.15</v>
      </c>
      <c r="H12" s="10">
        <v>6997.95</v>
      </c>
      <c r="I12" s="10">
        <v>668.45</v>
      </c>
      <c r="J12" s="10">
        <v>22101.7</v>
      </c>
      <c r="K12" s="10">
        <v>14797.98</v>
      </c>
      <c r="L12" s="10">
        <v>15361.08</v>
      </c>
      <c r="M12" s="10">
        <v>14772.65</v>
      </c>
      <c r="N12" s="10">
        <v>4059.65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182.38</v>
      </c>
      <c r="D14" s="10">
        <v>209.15</v>
      </c>
      <c r="E14" s="10">
        <v>333.21</v>
      </c>
      <c r="F14" s="10">
        <v>335.59</v>
      </c>
      <c r="G14" s="10">
        <v>120.02</v>
      </c>
      <c r="H14" s="10">
        <v>129.82</v>
      </c>
      <c r="I14" s="10">
        <v>5.04</v>
      </c>
      <c r="J14" s="10">
        <v>1120.82</v>
      </c>
      <c r="K14" s="10">
        <v>528.57</v>
      </c>
      <c r="L14" s="10">
        <v>8.05</v>
      </c>
      <c r="M14" s="10">
        <v>136.53</v>
      </c>
      <c r="N14" s="10">
        <v>1.88</v>
      </c>
    </row>
    <row r="15" spans="2:14" ht="12.75">
      <c r="B15" s="9" t="s">
        <v>9</v>
      </c>
      <c r="C15" s="10">
        <v>11054.84</v>
      </c>
      <c r="D15" s="10">
        <v>7671.28</v>
      </c>
      <c r="E15" s="10">
        <v>7851.97</v>
      </c>
      <c r="F15" s="10">
        <v>15256.8</v>
      </c>
      <c r="G15" s="10">
        <v>17018.63</v>
      </c>
      <c r="H15" s="10">
        <v>12153.09</v>
      </c>
      <c r="I15" s="10">
        <v>8235.94</v>
      </c>
      <c r="J15" s="10">
        <v>9990.06</v>
      </c>
      <c r="K15" s="10">
        <v>11660.44</v>
      </c>
      <c r="L15" s="10">
        <v>8695.83</v>
      </c>
      <c r="M15" s="10">
        <v>6994.06</v>
      </c>
      <c r="N15" s="10">
        <v>6519.74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2.89</v>
      </c>
      <c r="E18" s="10">
        <v>0.55</v>
      </c>
      <c r="F18" s="10">
        <v>33.02</v>
      </c>
      <c r="G18" s="10">
        <v>2.89</v>
      </c>
      <c r="H18" s="10">
        <v>146.06</v>
      </c>
      <c r="I18" s="10">
        <v>0</v>
      </c>
      <c r="J18" s="10">
        <v>0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298.06</v>
      </c>
      <c r="D19" s="10">
        <v>86.98</v>
      </c>
      <c r="E19" s="10">
        <v>197.01</v>
      </c>
      <c r="F19" s="10">
        <v>61.49</v>
      </c>
      <c r="G19" s="10">
        <v>94.2</v>
      </c>
      <c r="H19" s="10">
        <v>194.34</v>
      </c>
      <c r="I19" s="10">
        <v>3.86</v>
      </c>
      <c r="J19" s="10">
        <v>54.97</v>
      </c>
      <c r="K19" s="10">
        <v>25.05</v>
      </c>
      <c r="L19" s="10">
        <v>44.5</v>
      </c>
      <c r="M19" s="10">
        <v>77.54</v>
      </c>
      <c r="N19" s="10">
        <v>139.99</v>
      </c>
    </row>
    <row r="20" spans="2:14" ht="12.75">
      <c r="B20" s="9" t="s">
        <v>13</v>
      </c>
      <c r="C20" s="10">
        <v>0</v>
      </c>
      <c r="D20" s="10">
        <v>0</v>
      </c>
      <c r="E20" s="10">
        <v>169.16</v>
      </c>
      <c r="F20" s="10">
        <v>0</v>
      </c>
      <c r="G20" s="10">
        <v>98.21</v>
      </c>
      <c r="H20" s="10">
        <v>0</v>
      </c>
      <c r="I20" s="10">
        <v>0</v>
      </c>
      <c r="J20" s="10">
        <v>0</v>
      </c>
      <c r="K20" s="10">
        <v>58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26.25</v>
      </c>
      <c r="D21" s="10">
        <v>0</v>
      </c>
      <c r="E21" s="10">
        <v>26.25</v>
      </c>
      <c r="F21" s="10">
        <v>26.25</v>
      </c>
      <c r="G21" s="10">
        <v>26.25</v>
      </c>
      <c r="H21" s="10">
        <v>0</v>
      </c>
      <c r="I21" s="10">
        <v>39.87</v>
      </c>
      <c r="J21" s="10">
        <v>26.25</v>
      </c>
      <c r="K21" s="10">
        <v>26.25</v>
      </c>
      <c r="L21" s="10">
        <v>0</v>
      </c>
      <c r="M21" s="10">
        <v>111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2583.31</v>
      </c>
      <c r="D26" s="10">
        <v>0</v>
      </c>
      <c r="E26" s="10">
        <v>400</v>
      </c>
      <c r="F26" s="10">
        <v>170.53</v>
      </c>
      <c r="G26" s="10">
        <v>2236.5</v>
      </c>
      <c r="H26" s="10">
        <v>0</v>
      </c>
      <c r="I26" s="10">
        <v>0</v>
      </c>
      <c r="J26" s="10">
        <v>1095.25</v>
      </c>
      <c r="K26" s="10">
        <v>0</v>
      </c>
      <c r="L26" s="10">
        <v>80.77</v>
      </c>
      <c r="M26" s="10">
        <v>0</v>
      </c>
      <c r="N26" s="10">
        <v>89.75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36328.73</v>
      </c>
      <c r="D28" s="10">
        <v>21253.24</v>
      </c>
      <c r="E28" s="10">
        <v>32915.01</v>
      </c>
      <c r="F28" s="10">
        <v>25261.69</v>
      </c>
      <c r="G28" s="10">
        <v>29800.63</v>
      </c>
      <c r="H28" s="10">
        <v>35606.57</v>
      </c>
      <c r="I28" s="10">
        <v>24249.3</v>
      </c>
      <c r="J28" s="10">
        <v>41033.09</v>
      </c>
      <c r="K28" s="10">
        <v>32893.68</v>
      </c>
      <c r="L28" s="10">
        <v>35203.38</v>
      </c>
      <c r="M28" s="10">
        <v>34623.37</v>
      </c>
      <c r="N28" s="10">
        <v>25829.13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1.95</v>
      </c>
      <c r="D32" s="10">
        <v>1.95</v>
      </c>
      <c r="E32" s="10">
        <v>100</v>
      </c>
      <c r="F32" s="10">
        <v>33.13</v>
      </c>
      <c r="G32" s="10">
        <v>232.98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5904.26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16</v>
      </c>
      <c r="E36" s="10">
        <v>0</v>
      </c>
      <c r="F36" s="10">
        <v>0</v>
      </c>
      <c r="G36" s="10">
        <v>32.34</v>
      </c>
      <c r="H36" s="10">
        <v>0</v>
      </c>
      <c r="I36" s="10">
        <v>15.74</v>
      </c>
      <c r="J36" s="10">
        <v>0</v>
      </c>
      <c r="K36" s="10">
        <v>10.91</v>
      </c>
      <c r="L36" s="10">
        <v>12.06</v>
      </c>
      <c r="M36" s="10">
        <v>0</v>
      </c>
      <c r="N36" s="10">
        <v>24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287443.33</v>
      </c>
      <c r="D38" s="10">
        <v>270764.43</v>
      </c>
      <c r="E38" s="10">
        <v>295736.39</v>
      </c>
      <c r="F38" s="10">
        <v>258406.79</v>
      </c>
      <c r="G38" s="10">
        <v>276216.28</v>
      </c>
      <c r="H38" s="10">
        <v>316267.73</v>
      </c>
      <c r="I38" s="10">
        <v>322819.86</v>
      </c>
      <c r="J38" s="10">
        <v>275599.95</v>
      </c>
      <c r="K38" s="10">
        <v>299443.76</v>
      </c>
      <c r="L38" s="10">
        <v>302432.2</v>
      </c>
      <c r="M38" s="10">
        <v>295190.28</v>
      </c>
      <c r="N38" s="10">
        <v>308852.54</v>
      </c>
    </row>
    <row r="39" spans="2:14" s="1" customFormat="1" ht="12.75">
      <c r="B39" s="5" t="s">
        <v>67</v>
      </c>
      <c r="C39" s="10">
        <f>C38*33%</f>
        <v>94856.29890000001</v>
      </c>
      <c r="D39" s="10">
        <f aca="true" t="shared" si="0" ref="D39:N39">D38*33%</f>
        <v>89352.2619</v>
      </c>
      <c r="E39" s="10">
        <f t="shared" si="0"/>
        <v>97593.0087</v>
      </c>
      <c r="F39" s="10">
        <f t="shared" si="0"/>
        <v>85274.24070000001</v>
      </c>
      <c r="G39" s="10">
        <f t="shared" si="0"/>
        <v>91151.37240000001</v>
      </c>
      <c r="H39" s="10">
        <f t="shared" si="0"/>
        <v>104368.3509</v>
      </c>
      <c r="I39" s="10">
        <f t="shared" si="0"/>
        <v>106530.5538</v>
      </c>
      <c r="J39" s="10">
        <f t="shared" si="0"/>
        <v>90947.9835</v>
      </c>
      <c r="K39" s="10">
        <f t="shared" si="0"/>
        <v>98816.44080000001</v>
      </c>
      <c r="L39" s="10">
        <f t="shared" si="0"/>
        <v>99802.626</v>
      </c>
      <c r="M39" s="10">
        <f t="shared" si="0"/>
        <v>97412.79240000002</v>
      </c>
      <c r="N39" s="10">
        <f t="shared" si="0"/>
        <v>101921.3382</v>
      </c>
    </row>
    <row r="40" spans="2:14" ht="12.75">
      <c r="B40" s="9" t="s">
        <v>33</v>
      </c>
      <c r="C40" s="10">
        <v>26651.96</v>
      </c>
      <c r="D40" s="10">
        <v>23020.12</v>
      </c>
      <c r="E40" s="10">
        <v>23001.46</v>
      </c>
      <c r="F40" s="10">
        <v>23001.46</v>
      </c>
      <c r="G40" s="10">
        <v>21000.74</v>
      </c>
      <c r="H40" s="10">
        <v>14085.63</v>
      </c>
      <c r="I40" s="10">
        <v>9597.14</v>
      </c>
      <c r="J40" s="10">
        <v>3722.27</v>
      </c>
      <c r="K40" s="10">
        <v>3472.85</v>
      </c>
      <c r="L40" s="10">
        <v>1391.23</v>
      </c>
      <c r="M40" s="10">
        <v>1391.23</v>
      </c>
      <c r="N40" s="10">
        <v>1391.23</v>
      </c>
    </row>
    <row r="41" spans="2:14" ht="12.75">
      <c r="B41" s="9" t="s">
        <v>28</v>
      </c>
      <c r="C41" s="10">
        <v>180.42</v>
      </c>
      <c r="D41" s="10">
        <v>809.79</v>
      </c>
      <c r="E41" s="10">
        <v>265.12</v>
      </c>
      <c r="F41" s="10">
        <v>569.13</v>
      </c>
      <c r="G41" s="10">
        <v>24.67</v>
      </c>
      <c r="H41" s="10">
        <v>277.66</v>
      </c>
      <c r="I41" s="10">
        <v>390.73</v>
      </c>
      <c r="J41" s="10">
        <v>373.58</v>
      </c>
      <c r="K41" s="10">
        <v>207.68</v>
      </c>
      <c r="L41" s="10">
        <v>75.31</v>
      </c>
      <c r="M41" s="10">
        <v>65.84</v>
      </c>
      <c r="N41" s="10">
        <v>17.16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2361.36</v>
      </c>
      <c r="D44" s="10">
        <v>2820</v>
      </c>
      <c r="E44" s="10">
        <v>1786.89</v>
      </c>
      <c r="F44" s="10">
        <v>1985.47</v>
      </c>
      <c r="G44" s="10">
        <v>1286.98</v>
      </c>
      <c r="H44" s="10">
        <v>2091.2</v>
      </c>
      <c r="I44" s="10">
        <v>1954.15</v>
      </c>
      <c r="J44" s="10">
        <v>1779.98</v>
      </c>
      <c r="K44" s="10">
        <v>1953.55</v>
      </c>
      <c r="L44" s="10">
        <v>1703.07</v>
      </c>
      <c r="M44" s="10">
        <v>1807.65</v>
      </c>
      <c r="N44" s="10">
        <v>2015.21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489877.72890000005</v>
      </c>
      <c r="D49" s="12">
        <f aca="true" t="shared" si="1" ref="D49:N49">SUM(D2:D48)</f>
        <v>436777.96189999994</v>
      </c>
      <c r="E49" s="12">
        <f t="shared" si="1"/>
        <v>488369.3387</v>
      </c>
      <c r="F49" s="12">
        <f t="shared" si="1"/>
        <v>440234.4007</v>
      </c>
      <c r="G49" s="12">
        <f t="shared" si="1"/>
        <v>466890.9924</v>
      </c>
      <c r="H49" s="12">
        <f t="shared" si="1"/>
        <v>509625.2509</v>
      </c>
      <c r="I49" s="12">
        <f t="shared" si="1"/>
        <v>492484.1438</v>
      </c>
      <c r="J49" s="12">
        <f t="shared" si="1"/>
        <v>465548.6835</v>
      </c>
      <c r="K49" s="12">
        <f t="shared" si="1"/>
        <v>482419.29079999996</v>
      </c>
      <c r="L49" s="12">
        <f t="shared" si="1"/>
        <v>482592.386</v>
      </c>
      <c r="M49" s="12">
        <f t="shared" si="1"/>
        <v>468940.2224000001</v>
      </c>
      <c r="N49" s="12">
        <f t="shared" si="1"/>
        <v>466623.4482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20- DIC I - 2012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421875" style="0" customWidth="1"/>
    <col min="3" max="14" width="9.7109375" style="0" customWidth="1"/>
  </cols>
  <sheetData>
    <row r="1" spans="1:14" ht="12.75">
      <c r="A1" t="s">
        <v>71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63.24</v>
      </c>
      <c r="E2" s="10">
        <v>37.39</v>
      </c>
      <c r="F2" s="10">
        <v>0</v>
      </c>
      <c r="G2" s="10">
        <v>0</v>
      </c>
      <c r="H2" s="10">
        <v>78.21</v>
      </c>
      <c r="I2" s="10">
        <v>0</v>
      </c>
      <c r="J2" s="10">
        <v>0</v>
      </c>
      <c r="K2" s="10">
        <v>163.99</v>
      </c>
      <c r="L2" s="10">
        <v>43.99</v>
      </c>
      <c r="M2" s="10">
        <v>181.17</v>
      </c>
      <c r="N2" s="10">
        <v>0</v>
      </c>
    </row>
    <row r="3" spans="2:14" ht="12.75">
      <c r="B3" s="9" t="s">
        <v>1</v>
      </c>
      <c r="C3" s="10">
        <v>2625.69</v>
      </c>
      <c r="D3" s="10">
        <v>1725.97</v>
      </c>
      <c r="E3" s="10">
        <v>1618.62</v>
      </c>
      <c r="F3" s="10">
        <v>2078.66</v>
      </c>
      <c r="G3" s="10">
        <v>2236.96</v>
      </c>
      <c r="H3" s="10">
        <v>1730.4</v>
      </c>
      <c r="I3" s="10">
        <v>1952.02</v>
      </c>
      <c r="J3" s="10">
        <v>1128.86</v>
      </c>
      <c r="K3" s="10">
        <v>1508.78</v>
      </c>
      <c r="L3" s="10">
        <v>2174.39</v>
      </c>
      <c r="M3" s="10">
        <v>1825.38</v>
      </c>
      <c r="N3" s="10">
        <v>1793.72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49.59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116.58</v>
      </c>
      <c r="D10" s="10">
        <v>135.63</v>
      </c>
      <c r="E10" s="10">
        <v>135.63</v>
      </c>
      <c r="F10" s="10">
        <v>134.07</v>
      </c>
      <c r="G10" s="10">
        <v>134.07</v>
      </c>
      <c r="H10" s="10">
        <v>67.03</v>
      </c>
      <c r="I10" s="10">
        <v>134.07</v>
      </c>
      <c r="J10" s="10">
        <v>76.75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463.34</v>
      </c>
      <c r="D11" s="10">
        <v>1428.23</v>
      </c>
      <c r="E11" s="10">
        <v>984.06</v>
      </c>
      <c r="F11" s="10">
        <v>905.85</v>
      </c>
      <c r="G11" s="10">
        <v>893.76</v>
      </c>
      <c r="H11" s="10">
        <v>742.06</v>
      </c>
      <c r="I11" s="10">
        <v>963.25</v>
      </c>
      <c r="J11" s="10">
        <v>898.82</v>
      </c>
      <c r="K11" s="10">
        <v>934.85</v>
      </c>
      <c r="L11" s="10">
        <v>766.89</v>
      </c>
      <c r="M11" s="10">
        <v>823.99</v>
      </c>
      <c r="N11" s="10">
        <v>753.92</v>
      </c>
    </row>
    <row r="12" spans="2:14" ht="12.75">
      <c r="B12" s="9" t="s">
        <v>6</v>
      </c>
      <c r="C12" s="10">
        <v>14394.23</v>
      </c>
      <c r="D12" s="10">
        <v>8333.91</v>
      </c>
      <c r="E12" s="10">
        <v>7434.57</v>
      </c>
      <c r="F12" s="10">
        <v>10542.89</v>
      </c>
      <c r="G12" s="10">
        <v>13099.47</v>
      </c>
      <c r="H12" s="10">
        <v>2608.27</v>
      </c>
      <c r="I12" s="10">
        <v>13447.3</v>
      </c>
      <c r="J12" s="10">
        <v>12725.92</v>
      </c>
      <c r="K12" s="10">
        <v>10988.22</v>
      </c>
      <c r="L12" s="10">
        <v>9495.15</v>
      </c>
      <c r="M12" s="10">
        <v>8918.65</v>
      </c>
      <c r="N12" s="10">
        <v>8211.54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836.1</v>
      </c>
      <c r="D14" s="10">
        <v>174.67</v>
      </c>
      <c r="E14" s="10">
        <v>6.37</v>
      </c>
      <c r="F14" s="10">
        <v>427.42</v>
      </c>
      <c r="G14" s="10">
        <v>358.84</v>
      </c>
      <c r="H14" s="10">
        <v>151.89</v>
      </c>
      <c r="I14" s="10">
        <v>15.59</v>
      </c>
      <c r="J14" s="10">
        <v>414.42</v>
      </c>
      <c r="K14" s="10">
        <v>703.18</v>
      </c>
      <c r="L14" s="10">
        <v>622.34</v>
      </c>
      <c r="M14" s="10">
        <v>599.38</v>
      </c>
      <c r="N14" s="10">
        <v>118.1</v>
      </c>
    </row>
    <row r="15" spans="2:14" ht="12.75">
      <c r="B15" s="9" t="s">
        <v>9</v>
      </c>
      <c r="C15" s="10">
        <v>5850.26</v>
      </c>
      <c r="D15" s="10">
        <v>7304.06</v>
      </c>
      <c r="E15" s="10">
        <v>8924.87</v>
      </c>
      <c r="F15" s="10">
        <v>14842.67</v>
      </c>
      <c r="G15" s="10">
        <v>22098.41</v>
      </c>
      <c r="H15" s="10">
        <v>9215.69</v>
      </c>
      <c r="I15" s="10">
        <v>7072.4</v>
      </c>
      <c r="J15" s="10">
        <v>6892.3</v>
      </c>
      <c r="K15" s="10">
        <v>6465.47</v>
      </c>
      <c r="L15" s="10">
        <v>5575.28</v>
      </c>
      <c r="M15" s="10">
        <v>7028.56</v>
      </c>
      <c r="N15" s="10">
        <v>3728.66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1.23</v>
      </c>
      <c r="D18" s="10">
        <v>3.72</v>
      </c>
      <c r="E18" s="10">
        <v>0</v>
      </c>
      <c r="F18" s="10">
        <v>43.27</v>
      </c>
      <c r="G18" s="10">
        <v>0</v>
      </c>
      <c r="H18" s="10">
        <v>0</v>
      </c>
      <c r="I18" s="10">
        <v>0.41</v>
      </c>
      <c r="J18" s="10">
        <v>45.2</v>
      </c>
      <c r="K18" s="10">
        <v>1.85</v>
      </c>
      <c r="L18" s="10">
        <v>29.47</v>
      </c>
      <c r="M18" s="10">
        <v>0</v>
      </c>
      <c r="N18" s="10">
        <v>0</v>
      </c>
    </row>
    <row r="19" spans="2:14" ht="12.75">
      <c r="B19" s="9" t="s">
        <v>12</v>
      </c>
      <c r="C19" s="10">
        <v>129.18</v>
      </c>
      <c r="D19" s="10">
        <v>284.97</v>
      </c>
      <c r="E19" s="10">
        <v>16.97</v>
      </c>
      <c r="F19" s="10">
        <v>134.92</v>
      </c>
      <c r="G19" s="10">
        <v>1.68</v>
      </c>
      <c r="H19" s="10">
        <v>4.82</v>
      </c>
      <c r="I19" s="10">
        <v>8.69</v>
      </c>
      <c r="J19" s="10">
        <v>238.15</v>
      </c>
      <c r="K19" s="10">
        <v>888.27</v>
      </c>
      <c r="L19" s="10">
        <v>210.75</v>
      </c>
      <c r="M19" s="10">
        <v>124.51</v>
      </c>
      <c r="N19" s="10">
        <v>118.32</v>
      </c>
    </row>
    <row r="20" spans="2:14" ht="12.75">
      <c r="B20" s="9" t="s">
        <v>13</v>
      </c>
      <c r="C20" s="10">
        <v>253.74</v>
      </c>
      <c r="D20" s="10">
        <v>84.58</v>
      </c>
      <c r="E20" s="10">
        <v>0</v>
      </c>
      <c r="F20" s="10">
        <v>0</v>
      </c>
      <c r="G20" s="10">
        <v>98.21</v>
      </c>
      <c r="H20" s="10">
        <v>2.08</v>
      </c>
      <c r="I20" s="10">
        <v>0</v>
      </c>
      <c r="J20" s="10">
        <v>160.33</v>
      </c>
      <c r="K20" s="10">
        <v>329.3</v>
      </c>
      <c r="L20" s="10">
        <v>102.33</v>
      </c>
      <c r="M20" s="10">
        <v>92.33</v>
      </c>
      <c r="N20" s="10">
        <v>0</v>
      </c>
    </row>
    <row r="21" spans="2:14" ht="12.75">
      <c r="B21" s="9" t="s">
        <v>14</v>
      </c>
      <c r="C21" s="10">
        <v>52.51</v>
      </c>
      <c r="D21" s="10">
        <v>0</v>
      </c>
      <c r="E21" s="10">
        <v>13.12</v>
      </c>
      <c r="F21" s="10">
        <v>17.5</v>
      </c>
      <c r="G21" s="10">
        <v>0</v>
      </c>
      <c r="H21" s="10">
        <v>0</v>
      </c>
      <c r="I21" s="10">
        <v>39.87</v>
      </c>
      <c r="J21" s="10">
        <v>0</v>
      </c>
      <c r="K21" s="10">
        <v>30.63</v>
      </c>
      <c r="L21" s="10">
        <v>0</v>
      </c>
      <c r="M21" s="10">
        <v>111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7.28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1100</v>
      </c>
      <c r="D26" s="10">
        <v>0</v>
      </c>
      <c r="E26" s="10">
        <v>400</v>
      </c>
      <c r="F26" s="10">
        <v>80.77</v>
      </c>
      <c r="G26" s="10">
        <v>920.17</v>
      </c>
      <c r="H26" s="10">
        <v>8.97</v>
      </c>
      <c r="I26" s="10">
        <v>0</v>
      </c>
      <c r="J26" s="10">
        <v>26.92</v>
      </c>
      <c r="K26" s="10">
        <v>0</v>
      </c>
      <c r="L26" s="10">
        <v>44.87</v>
      </c>
      <c r="M26" s="10">
        <v>0</v>
      </c>
      <c r="N26" s="10">
        <v>44.87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25173.71</v>
      </c>
      <c r="D28" s="10">
        <v>19013.94</v>
      </c>
      <c r="E28" s="10">
        <v>18392.32</v>
      </c>
      <c r="F28" s="10">
        <v>18172.88</v>
      </c>
      <c r="G28" s="10">
        <v>19085.38</v>
      </c>
      <c r="H28" s="10">
        <v>22817.1</v>
      </c>
      <c r="I28" s="10">
        <v>19920.19</v>
      </c>
      <c r="J28" s="10">
        <v>23272.91</v>
      </c>
      <c r="K28" s="10">
        <v>24166.08</v>
      </c>
      <c r="L28" s="10">
        <v>20129.1</v>
      </c>
      <c r="M28" s="10">
        <v>16354.03</v>
      </c>
      <c r="N28" s="10">
        <v>17643.16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92.76</v>
      </c>
      <c r="G32" s="10">
        <v>66.56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5904.26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2.57</v>
      </c>
      <c r="E36" s="10">
        <v>4.57</v>
      </c>
      <c r="F36" s="10">
        <v>11.57</v>
      </c>
      <c r="G36" s="10">
        <v>0</v>
      </c>
      <c r="H36" s="10">
        <v>3.67</v>
      </c>
      <c r="I36" s="10">
        <v>0</v>
      </c>
      <c r="J36" s="10">
        <v>0</v>
      </c>
      <c r="K36" s="10">
        <v>0</v>
      </c>
      <c r="L36" s="10">
        <v>25.7</v>
      </c>
      <c r="M36" s="10">
        <v>0</v>
      </c>
      <c r="N36" s="10">
        <v>8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282845.88</v>
      </c>
      <c r="D38" s="10">
        <v>265513.74</v>
      </c>
      <c r="E38" s="10">
        <v>261333.73</v>
      </c>
      <c r="F38" s="10">
        <v>266920.7</v>
      </c>
      <c r="G38" s="10">
        <v>254542.52</v>
      </c>
      <c r="H38" s="10">
        <v>335312.72</v>
      </c>
      <c r="I38" s="10">
        <v>305990.84</v>
      </c>
      <c r="J38" s="10">
        <v>263432.3</v>
      </c>
      <c r="K38" s="10">
        <v>281725.88</v>
      </c>
      <c r="L38" s="10">
        <v>272311.03</v>
      </c>
      <c r="M38" s="10">
        <v>252669.92</v>
      </c>
      <c r="N38" s="10">
        <v>260874.94</v>
      </c>
    </row>
    <row r="39" spans="2:14" s="1" customFormat="1" ht="12.75">
      <c r="B39" s="5" t="s">
        <v>67</v>
      </c>
      <c r="C39" s="10">
        <f>C38*33%</f>
        <v>93339.1404</v>
      </c>
      <c r="D39" s="10">
        <f aca="true" t="shared" si="0" ref="D39:N39">D38*33%</f>
        <v>87619.5342</v>
      </c>
      <c r="E39" s="10">
        <f t="shared" si="0"/>
        <v>86240.1309</v>
      </c>
      <c r="F39" s="10">
        <f t="shared" si="0"/>
        <v>88083.831</v>
      </c>
      <c r="G39" s="10">
        <f t="shared" si="0"/>
        <v>83999.0316</v>
      </c>
      <c r="H39" s="10">
        <f t="shared" si="0"/>
        <v>110653.1976</v>
      </c>
      <c r="I39" s="10">
        <f t="shared" si="0"/>
        <v>100976.97720000001</v>
      </c>
      <c r="J39" s="10">
        <f t="shared" si="0"/>
        <v>86932.659</v>
      </c>
      <c r="K39" s="10">
        <f t="shared" si="0"/>
        <v>92969.54040000001</v>
      </c>
      <c r="L39" s="10">
        <f t="shared" si="0"/>
        <v>89862.63990000001</v>
      </c>
      <c r="M39" s="10">
        <f t="shared" si="0"/>
        <v>83381.0736</v>
      </c>
      <c r="N39" s="10">
        <f t="shared" si="0"/>
        <v>86088.7302</v>
      </c>
    </row>
    <row r="40" spans="2:14" ht="12.75">
      <c r="B40" s="9" t="s">
        <v>33</v>
      </c>
      <c r="C40" s="10">
        <v>24197.26</v>
      </c>
      <c r="D40" s="10">
        <v>22431.34</v>
      </c>
      <c r="E40" s="10">
        <v>21719.22</v>
      </c>
      <c r="F40" s="10">
        <v>19557.06</v>
      </c>
      <c r="G40" s="10">
        <v>19557.06</v>
      </c>
      <c r="H40" s="10">
        <v>16358.88</v>
      </c>
      <c r="I40" s="10">
        <v>4098.22</v>
      </c>
      <c r="J40" s="10">
        <v>2716</v>
      </c>
      <c r="K40" s="10">
        <v>3365.84</v>
      </c>
      <c r="L40" s="10">
        <v>2917.75</v>
      </c>
      <c r="M40" s="10">
        <v>2738.15</v>
      </c>
      <c r="N40" s="10">
        <v>2738.15</v>
      </c>
    </row>
    <row r="41" spans="2:14" ht="12.75">
      <c r="B41" s="9" t="s">
        <v>28</v>
      </c>
      <c r="C41" s="10">
        <v>176.88</v>
      </c>
      <c r="D41" s="10">
        <v>294.96</v>
      </c>
      <c r="E41" s="10">
        <v>792.39</v>
      </c>
      <c r="F41" s="10">
        <v>1389</v>
      </c>
      <c r="G41" s="10">
        <v>134.67</v>
      </c>
      <c r="H41" s="10">
        <v>253.9</v>
      </c>
      <c r="I41" s="10">
        <v>145.6</v>
      </c>
      <c r="J41" s="10">
        <v>1529.1</v>
      </c>
      <c r="K41" s="10">
        <v>379.46</v>
      </c>
      <c r="L41" s="10">
        <v>181.25</v>
      </c>
      <c r="M41" s="10">
        <v>32.63</v>
      </c>
      <c r="N41" s="10">
        <v>307.86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1265.54</v>
      </c>
      <c r="D44" s="10">
        <v>1632.42</v>
      </c>
      <c r="E44" s="10">
        <v>1252.85</v>
      </c>
      <c r="F44" s="10">
        <v>1521.49</v>
      </c>
      <c r="G44" s="10">
        <v>1632.71</v>
      </c>
      <c r="H44" s="10">
        <v>1461.23</v>
      </c>
      <c r="I44" s="10">
        <v>1385.76</v>
      </c>
      <c r="J44" s="10">
        <v>1566.55</v>
      </c>
      <c r="K44" s="10">
        <v>1475.94</v>
      </c>
      <c r="L44" s="10">
        <v>1303.56</v>
      </c>
      <c r="M44" s="10">
        <v>1381.3</v>
      </c>
      <c r="N44" s="10">
        <v>1433.9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463911.63039999997</v>
      </c>
      <c r="D49" s="12">
        <f aca="true" t="shared" si="1" ref="D49:N49">SUM(D2:D48)</f>
        <v>427740.8142</v>
      </c>
      <c r="E49" s="12">
        <f t="shared" si="1"/>
        <v>421100.1409</v>
      </c>
      <c r="F49" s="12">
        <f t="shared" si="1"/>
        <v>436650.641</v>
      </c>
      <c r="G49" s="12">
        <f t="shared" si="1"/>
        <v>432528.87159999995</v>
      </c>
      <c r="H49" s="12">
        <f t="shared" si="1"/>
        <v>513524.9176</v>
      </c>
      <c r="I49" s="12">
        <f t="shared" si="1"/>
        <v>468252.8372</v>
      </c>
      <c r="J49" s="12">
        <f t="shared" si="1"/>
        <v>414109.24899999995</v>
      </c>
      <c r="K49" s="12">
        <f t="shared" si="1"/>
        <v>438149.34040000004</v>
      </c>
      <c r="L49" s="12">
        <f t="shared" si="1"/>
        <v>417855.8299</v>
      </c>
      <c r="M49" s="12">
        <f t="shared" si="1"/>
        <v>388314.1336</v>
      </c>
      <c r="N49" s="12">
        <f t="shared" si="1"/>
        <v>395915.9302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&amp;C&amp;"Arial,Negrito"&amp;12 206 - DIC III - 2012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44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31.89</v>
      </c>
      <c r="F2" s="10">
        <v>0</v>
      </c>
      <c r="G2" s="10">
        <v>0</v>
      </c>
      <c r="H2" s="10">
        <v>42.01</v>
      </c>
      <c r="I2" s="10">
        <v>58.84</v>
      </c>
      <c r="J2" s="10">
        <v>0</v>
      </c>
      <c r="K2" s="10">
        <v>32.99</v>
      </c>
      <c r="L2" s="10">
        <v>10.99</v>
      </c>
      <c r="M2" s="10">
        <v>69.29</v>
      </c>
      <c r="N2" s="10">
        <v>0</v>
      </c>
    </row>
    <row r="3" spans="2:14" ht="12.75">
      <c r="B3" s="9" t="s">
        <v>1</v>
      </c>
      <c r="C3" s="10">
        <v>2713.1</v>
      </c>
      <c r="D3" s="10">
        <v>2669.7</v>
      </c>
      <c r="E3" s="10">
        <v>1065.54</v>
      </c>
      <c r="F3" s="10">
        <v>1223.84</v>
      </c>
      <c r="G3" s="10">
        <v>791.91</v>
      </c>
      <c r="H3" s="10">
        <v>787.98</v>
      </c>
      <c r="I3" s="10">
        <v>907.24</v>
      </c>
      <c r="J3" s="10">
        <v>1033.88</v>
      </c>
      <c r="K3" s="10">
        <v>1002.22</v>
      </c>
      <c r="L3" s="10">
        <v>2680.88</v>
      </c>
      <c r="M3" s="10">
        <v>2110.32</v>
      </c>
      <c r="N3" s="10">
        <v>1138.86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1779.63</v>
      </c>
      <c r="J7" s="10">
        <v>0</v>
      </c>
      <c r="K7" s="10">
        <v>726.08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47.44</v>
      </c>
      <c r="J10" s="10">
        <v>99.1</v>
      </c>
      <c r="K10" s="10">
        <v>0</v>
      </c>
      <c r="L10" s="10">
        <v>49.55</v>
      </c>
      <c r="M10" s="10">
        <v>0</v>
      </c>
      <c r="N10" s="10">
        <v>0</v>
      </c>
    </row>
    <row r="11" spans="2:14" ht="12.75">
      <c r="B11" s="9" t="s">
        <v>5</v>
      </c>
      <c r="C11" s="10">
        <v>1324.95</v>
      </c>
      <c r="D11" s="10">
        <v>1381.55</v>
      </c>
      <c r="E11" s="10">
        <v>1432.91</v>
      </c>
      <c r="F11" s="10">
        <v>1364.32</v>
      </c>
      <c r="G11" s="10">
        <v>1452.59</v>
      </c>
      <c r="H11" s="10">
        <v>1288.72</v>
      </c>
      <c r="I11" s="10">
        <v>1496.61</v>
      </c>
      <c r="J11" s="10">
        <v>1673.61</v>
      </c>
      <c r="K11" s="10">
        <v>1566.03</v>
      </c>
      <c r="L11" s="10">
        <v>1420.66</v>
      </c>
      <c r="M11" s="10">
        <v>1690.83</v>
      </c>
      <c r="N11" s="10">
        <v>1251.03</v>
      </c>
    </row>
    <row r="12" spans="2:14" ht="12.75">
      <c r="B12" s="9" t="s">
        <v>6</v>
      </c>
      <c r="C12" s="10">
        <v>9256.26</v>
      </c>
      <c r="D12" s="10">
        <v>10917.41</v>
      </c>
      <c r="E12" s="10">
        <v>14270.03</v>
      </c>
      <c r="F12" s="10">
        <v>17309.82</v>
      </c>
      <c r="G12" s="10">
        <v>16467.08</v>
      </c>
      <c r="H12" s="10">
        <v>14763.07</v>
      </c>
      <c r="I12" s="10">
        <v>7818.52</v>
      </c>
      <c r="J12" s="10">
        <v>17405.09</v>
      </c>
      <c r="K12" s="10">
        <v>13487.78</v>
      </c>
      <c r="L12" s="10">
        <v>7785.5</v>
      </c>
      <c r="M12" s="10">
        <v>11950.27</v>
      </c>
      <c r="N12" s="10">
        <v>9758.48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356.99</v>
      </c>
      <c r="D14" s="10">
        <v>160.96</v>
      </c>
      <c r="E14" s="10">
        <v>161.96</v>
      </c>
      <c r="F14" s="10">
        <v>533.1</v>
      </c>
      <c r="G14" s="10">
        <v>90.35</v>
      </c>
      <c r="H14" s="10">
        <v>17.25</v>
      </c>
      <c r="I14" s="10">
        <v>0</v>
      </c>
      <c r="J14" s="10">
        <v>797.73</v>
      </c>
      <c r="K14" s="10">
        <v>914.93</v>
      </c>
      <c r="L14" s="10">
        <v>7.93</v>
      </c>
      <c r="M14" s="10">
        <v>53.3</v>
      </c>
      <c r="N14" s="10">
        <v>21.39</v>
      </c>
    </row>
    <row r="15" spans="2:14" ht="12.75">
      <c r="B15" s="9" t="s">
        <v>9</v>
      </c>
      <c r="C15" s="10">
        <v>11173.41</v>
      </c>
      <c r="D15" s="10">
        <v>9593.93</v>
      </c>
      <c r="E15" s="10">
        <v>10724.69</v>
      </c>
      <c r="F15" s="10">
        <v>19684.4</v>
      </c>
      <c r="G15" s="10">
        <v>22829.95</v>
      </c>
      <c r="H15" s="10">
        <v>37815.16</v>
      </c>
      <c r="I15" s="10">
        <v>10990.52</v>
      </c>
      <c r="J15" s="10">
        <v>15086.13</v>
      </c>
      <c r="K15" s="10">
        <v>18807.86</v>
      </c>
      <c r="L15" s="10">
        <v>13101.92</v>
      </c>
      <c r="M15" s="10">
        <v>11055.87</v>
      </c>
      <c r="N15" s="10">
        <v>8030.76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16.11</v>
      </c>
      <c r="E18" s="10">
        <v>0</v>
      </c>
      <c r="F18" s="10">
        <v>55.84</v>
      </c>
      <c r="G18" s="10">
        <v>0</v>
      </c>
      <c r="H18" s="10">
        <v>254.78</v>
      </c>
      <c r="I18" s="10">
        <v>0</v>
      </c>
      <c r="J18" s="10">
        <v>225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315.08</v>
      </c>
      <c r="D19" s="10">
        <v>252.18</v>
      </c>
      <c r="E19" s="10">
        <v>1264.03</v>
      </c>
      <c r="F19" s="10">
        <v>181.6</v>
      </c>
      <c r="G19" s="10">
        <v>195.32</v>
      </c>
      <c r="H19" s="10">
        <v>30.18</v>
      </c>
      <c r="I19" s="10">
        <v>18</v>
      </c>
      <c r="J19" s="10">
        <v>229.27</v>
      </c>
      <c r="K19" s="10">
        <v>221.58</v>
      </c>
      <c r="L19" s="10">
        <v>198.64</v>
      </c>
      <c r="M19" s="10">
        <v>281.16</v>
      </c>
      <c r="N19" s="10">
        <v>103.5</v>
      </c>
    </row>
    <row r="20" spans="2:14" ht="12.75">
      <c r="B20" s="9" t="s">
        <v>13</v>
      </c>
      <c r="C20" s="10">
        <v>235.37</v>
      </c>
      <c r="D20" s="10">
        <v>0</v>
      </c>
      <c r="E20" s="10">
        <v>84.58</v>
      </c>
      <c r="F20" s="10">
        <v>0</v>
      </c>
      <c r="G20" s="10">
        <v>98.21</v>
      </c>
      <c r="H20" s="10">
        <v>0</v>
      </c>
      <c r="I20" s="10">
        <v>69.47</v>
      </c>
      <c r="J20" s="10">
        <v>470.47</v>
      </c>
      <c r="K20" s="10">
        <v>0</v>
      </c>
      <c r="L20" s="10">
        <v>116</v>
      </c>
      <c r="M20" s="10">
        <v>48</v>
      </c>
      <c r="N20" s="10">
        <v>0</v>
      </c>
    </row>
    <row r="21" spans="2:14" ht="12.75">
      <c r="B21" s="9" t="s">
        <v>14</v>
      </c>
      <c r="C21" s="10">
        <v>26.25</v>
      </c>
      <c r="D21" s="10">
        <v>4.37</v>
      </c>
      <c r="E21" s="10">
        <v>0</v>
      </c>
      <c r="F21" s="10">
        <v>0</v>
      </c>
      <c r="G21" s="10">
        <v>17.5</v>
      </c>
      <c r="H21" s="10">
        <v>17.5</v>
      </c>
      <c r="I21" s="10">
        <v>24.31</v>
      </c>
      <c r="J21" s="10">
        <v>4.37</v>
      </c>
      <c r="K21" s="10">
        <v>17.5</v>
      </c>
      <c r="L21" s="10">
        <v>0</v>
      </c>
      <c r="M21" s="10">
        <v>135.97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32.76</v>
      </c>
      <c r="G22" s="10">
        <v>0</v>
      </c>
      <c r="H22" s="10">
        <v>0</v>
      </c>
      <c r="I22" s="10">
        <v>10.92</v>
      </c>
      <c r="J22" s="10">
        <v>0</v>
      </c>
      <c r="K22" s="10">
        <v>10.92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15842.5</v>
      </c>
      <c r="D26" s="10">
        <v>0</v>
      </c>
      <c r="E26" s="10">
        <v>400</v>
      </c>
      <c r="F26" s="10">
        <v>170.53</v>
      </c>
      <c r="G26" s="10">
        <v>5914.41</v>
      </c>
      <c r="H26" s="10">
        <v>8.97</v>
      </c>
      <c r="I26" s="10">
        <v>8.97</v>
      </c>
      <c r="J26" s="10">
        <v>2351.9</v>
      </c>
      <c r="K26" s="10">
        <v>0</v>
      </c>
      <c r="L26" s="10">
        <v>2058.84</v>
      </c>
      <c r="M26" s="10">
        <v>0</v>
      </c>
      <c r="N26" s="10">
        <v>44.87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28303.8</v>
      </c>
      <c r="D28" s="10">
        <v>23610.34</v>
      </c>
      <c r="E28" s="10">
        <v>18109.34</v>
      </c>
      <c r="F28" s="10">
        <v>28616.21</v>
      </c>
      <c r="G28" s="10">
        <v>22407.88</v>
      </c>
      <c r="H28" s="10">
        <v>33063.49</v>
      </c>
      <c r="I28" s="10">
        <v>30224.23</v>
      </c>
      <c r="J28" s="10">
        <v>28047.41</v>
      </c>
      <c r="K28" s="10">
        <v>31635.6</v>
      </c>
      <c r="L28" s="10">
        <v>25612.02</v>
      </c>
      <c r="M28" s="10">
        <v>30949.5</v>
      </c>
      <c r="N28" s="10">
        <v>23754.66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57.07</v>
      </c>
      <c r="G32" s="10">
        <v>389.61</v>
      </c>
      <c r="H32" s="10">
        <v>0</v>
      </c>
      <c r="I32" s="10">
        <v>0</v>
      </c>
      <c r="J32" s="10">
        <v>3835.31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5904.26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7.78</v>
      </c>
      <c r="D36" s="10">
        <v>9.91</v>
      </c>
      <c r="E36" s="10">
        <v>4.57</v>
      </c>
      <c r="F36" s="10">
        <v>13.57</v>
      </c>
      <c r="G36" s="10">
        <v>2.92</v>
      </c>
      <c r="H36" s="10">
        <v>0</v>
      </c>
      <c r="I36" s="10">
        <v>9.5</v>
      </c>
      <c r="J36" s="10">
        <v>17.24</v>
      </c>
      <c r="K36" s="10">
        <v>7.14</v>
      </c>
      <c r="L36" s="10">
        <v>14.48</v>
      </c>
      <c r="M36" s="10">
        <v>8.04</v>
      </c>
      <c r="N36" s="10">
        <v>2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221945.08</v>
      </c>
      <c r="D38" s="10">
        <v>201726.56</v>
      </c>
      <c r="E38" s="10">
        <v>212627.29</v>
      </c>
      <c r="F38" s="10">
        <v>196579.9</v>
      </c>
      <c r="G38" s="10">
        <v>203537.65</v>
      </c>
      <c r="H38" s="10">
        <v>252282.08</v>
      </c>
      <c r="I38" s="10">
        <v>263406.64</v>
      </c>
      <c r="J38" s="10">
        <v>238834.26</v>
      </c>
      <c r="K38" s="10">
        <v>243007.67</v>
      </c>
      <c r="L38" s="10">
        <v>236476.82</v>
      </c>
      <c r="M38" s="10">
        <v>237998.54</v>
      </c>
      <c r="N38" s="10">
        <v>237392.69</v>
      </c>
    </row>
    <row r="39" spans="2:14" s="1" customFormat="1" ht="12.75">
      <c r="B39" s="5" t="s">
        <v>67</v>
      </c>
      <c r="C39" s="10">
        <f>C38*33%</f>
        <v>73241.8764</v>
      </c>
      <c r="D39" s="10">
        <f aca="true" t="shared" si="0" ref="D39:N39">D38*33%</f>
        <v>66569.7648</v>
      </c>
      <c r="E39" s="10">
        <f t="shared" si="0"/>
        <v>70167.00570000001</v>
      </c>
      <c r="F39" s="10">
        <f t="shared" si="0"/>
        <v>64871.367</v>
      </c>
      <c r="G39" s="10">
        <f t="shared" si="0"/>
        <v>67167.42450000001</v>
      </c>
      <c r="H39" s="10">
        <f t="shared" si="0"/>
        <v>83253.0864</v>
      </c>
      <c r="I39" s="10">
        <f t="shared" si="0"/>
        <v>86924.19120000002</v>
      </c>
      <c r="J39" s="10">
        <f t="shared" si="0"/>
        <v>78815.3058</v>
      </c>
      <c r="K39" s="10">
        <f t="shared" si="0"/>
        <v>80192.53110000001</v>
      </c>
      <c r="L39" s="10">
        <f t="shared" si="0"/>
        <v>78037.3506</v>
      </c>
      <c r="M39" s="10">
        <f t="shared" si="0"/>
        <v>78539.5182</v>
      </c>
      <c r="N39" s="10">
        <f t="shared" si="0"/>
        <v>78339.5877</v>
      </c>
    </row>
    <row r="40" spans="2:14" ht="12.75">
      <c r="B40" s="9" t="s">
        <v>33</v>
      </c>
      <c r="C40" s="10">
        <v>31903.04</v>
      </c>
      <c r="D40" s="10">
        <v>31790.61</v>
      </c>
      <c r="E40" s="10">
        <v>37190.91</v>
      </c>
      <c r="F40" s="10">
        <v>30232.17</v>
      </c>
      <c r="G40" s="10">
        <v>21009.74</v>
      </c>
      <c r="H40" s="10">
        <v>15415.97</v>
      </c>
      <c r="I40" s="10">
        <v>7264.97</v>
      </c>
      <c r="J40" s="10">
        <v>0</v>
      </c>
      <c r="K40" s="10">
        <v>1682.15</v>
      </c>
      <c r="L40" s="10">
        <v>2604.91</v>
      </c>
      <c r="M40" s="10">
        <v>2649.05</v>
      </c>
      <c r="N40" s="10">
        <v>4641.24</v>
      </c>
    </row>
    <row r="41" spans="2:14" ht="12.75">
      <c r="B41" s="9" t="s">
        <v>28</v>
      </c>
      <c r="C41" s="10">
        <v>597.47</v>
      </c>
      <c r="D41" s="10">
        <v>384.39</v>
      </c>
      <c r="E41" s="10">
        <v>353.45</v>
      </c>
      <c r="F41" s="10">
        <v>665.7</v>
      </c>
      <c r="G41" s="10">
        <v>279.36</v>
      </c>
      <c r="H41" s="10">
        <v>196.38</v>
      </c>
      <c r="I41" s="10">
        <v>465.1</v>
      </c>
      <c r="J41" s="10">
        <v>533.81</v>
      </c>
      <c r="K41" s="10">
        <v>667.58</v>
      </c>
      <c r="L41" s="10">
        <v>72.89</v>
      </c>
      <c r="M41" s="10">
        <v>159.8</v>
      </c>
      <c r="N41" s="10">
        <v>244.45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1699.4</v>
      </c>
      <c r="D44" s="10">
        <v>1954.49</v>
      </c>
      <c r="E44" s="10">
        <v>1184.53</v>
      </c>
      <c r="F44" s="10">
        <v>1724.44</v>
      </c>
      <c r="G44" s="10">
        <v>1686.98</v>
      </c>
      <c r="H44" s="10">
        <v>1542.23</v>
      </c>
      <c r="I44" s="10">
        <v>1486.77</v>
      </c>
      <c r="J44" s="10">
        <v>1407.54</v>
      </c>
      <c r="K44" s="10">
        <v>1486.49</v>
      </c>
      <c r="L44" s="10">
        <v>1550.45</v>
      </c>
      <c r="M44" s="10">
        <v>1624.55</v>
      </c>
      <c r="N44" s="10">
        <v>1697.6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412625.76639999996</v>
      </c>
      <c r="D49" s="12">
        <f aca="true" t="shared" si="1" ref="D49:N49">SUM(D2:D48)</f>
        <v>365328.6548</v>
      </c>
      <c r="E49" s="12">
        <f t="shared" si="1"/>
        <v>383459.10570000013</v>
      </c>
      <c r="F49" s="12">
        <f t="shared" si="1"/>
        <v>377603.01699999993</v>
      </c>
      <c r="G49" s="12">
        <f t="shared" si="1"/>
        <v>381589.3245</v>
      </c>
      <c r="H49" s="12">
        <f t="shared" si="1"/>
        <v>455607.4463999999</v>
      </c>
      <c r="I49" s="12">
        <f t="shared" si="1"/>
        <v>427837.72119999997</v>
      </c>
      <c r="J49" s="12">
        <f t="shared" si="1"/>
        <v>405693.27579999994</v>
      </c>
      <c r="K49" s="12">
        <f t="shared" si="1"/>
        <v>410292.9011000001</v>
      </c>
      <c r="L49" s="12">
        <f t="shared" si="1"/>
        <v>386640.1506</v>
      </c>
      <c r="M49" s="12">
        <f t="shared" si="1"/>
        <v>394149.85819999996</v>
      </c>
      <c r="N49" s="12">
        <f t="shared" si="1"/>
        <v>381246.9677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&amp;C&amp;"Arial,Negrito"&amp;12 208 - CS VISTA ALEGRE - 2012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8" activePane="bottomLeft" state="frozen"/>
      <selection pane="topLeft" activeCell="L3" sqref="L3"/>
      <selection pane="bottomLeft" activeCell="N11" sqref="N1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52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47.29</v>
      </c>
      <c r="F2" s="10">
        <v>0</v>
      </c>
      <c r="G2" s="10">
        <v>0</v>
      </c>
      <c r="H2" s="10">
        <v>83.38</v>
      </c>
      <c r="I2" s="10">
        <v>0</v>
      </c>
      <c r="J2" s="10">
        <v>0</v>
      </c>
      <c r="K2" s="10">
        <v>177.5</v>
      </c>
      <c r="L2" s="10">
        <v>54.99</v>
      </c>
      <c r="M2" s="10">
        <v>155.64</v>
      </c>
      <c r="N2" s="10">
        <v>0</v>
      </c>
    </row>
    <row r="3" spans="2:14" ht="12.75">
      <c r="B3" s="9" t="s">
        <v>1</v>
      </c>
      <c r="C3" s="10">
        <v>3166.35</v>
      </c>
      <c r="D3" s="10">
        <v>893.5</v>
      </c>
      <c r="E3" s="10">
        <v>488.5</v>
      </c>
      <c r="F3" s="10">
        <v>739.42</v>
      </c>
      <c r="G3" s="10">
        <v>763.7</v>
      </c>
      <c r="H3" s="10">
        <v>306.34</v>
      </c>
      <c r="I3" s="10">
        <v>1445.71</v>
      </c>
      <c r="J3" s="10">
        <v>1350.48</v>
      </c>
      <c r="K3" s="10">
        <v>1730.4</v>
      </c>
      <c r="L3" s="10">
        <v>876.47</v>
      </c>
      <c r="M3" s="10">
        <v>843.92</v>
      </c>
      <c r="N3" s="10">
        <v>1318.82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185.72</v>
      </c>
      <c r="D10" s="10">
        <v>183.08</v>
      </c>
      <c r="E10" s="10">
        <v>183.08</v>
      </c>
      <c r="F10" s="10">
        <v>134.07</v>
      </c>
      <c r="G10" s="10">
        <v>134.07</v>
      </c>
      <c r="H10" s="10">
        <v>67.03</v>
      </c>
      <c r="I10" s="10">
        <v>67.03</v>
      </c>
      <c r="J10" s="10">
        <v>76.75</v>
      </c>
      <c r="K10" s="10">
        <v>76.75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10976.43</v>
      </c>
      <c r="D12" s="10">
        <v>5059.31</v>
      </c>
      <c r="E12" s="10">
        <v>7390.35</v>
      </c>
      <c r="F12" s="10">
        <v>12302.58</v>
      </c>
      <c r="G12" s="10">
        <v>9899.09</v>
      </c>
      <c r="H12" s="10">
        <v>9462.14</v>
      </c>
      <c r="I12" s="10">
        <v>3534.07</v>
      </c>
      <c r="J12" s="10">
        <v>6172.32</v>
      </c>
      <c r="K12" s="10">
        <v>15479.07</v>
      </c>
      <c r="L12" s="10">
        <v>8468.35</v>
      </c>
      <c r="M12" s="10">
        <v>11309.67</v>
      </c>
      <c r="N12" s="10">
        <v>5871.87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39.63</v>
      </c>
      <c r="D14" s="10">
        <v>1.89</v>
      </c>
      <c r="E14" s="10">
        <v>58.66</v>
      </c>
      <c r="F14" s="10">
        <v>3.68</v>
      </c>
      <c r="G14" s="10">
        <v>84.31</v>
      </c>
      <c r="H14" s="10">
        <v>11.13</v>
      </c>
      <c r="I14" s="10">
        <v>0</v>
      </c>
      <c r="J14" s="10">
        <v>445.5</v>
      </c>
      <c r="K14" s="10">
        <v>110.95</v>
      </c>
      <c r="L14" s="10">
        <v>49.3</v>
      </c>
      <c r="M14" s="10">
        <v>188.82</v>
      </c>
      <c r="N14" s="10">
        <v>0</v>
      </c>
    </row>
    <row r="15" spans="2:14" ht="12.75">
      <c r="B15" s="9" t="s">
        <v>9</v>
      </c>
      <c r="C15" s="10">
        <v>7716.21</v>
      </c>
      <c r="D15" s="10">
        <v>7088.92</v>
      </c>
      <c r="E15" s="10">
        <v>6547.26</v>
      </c>
      <c r="F15" s="10">
        <v>18959.54</v>
      </c>
      <c r="G15" s="10">
        <v>25042.59</v>
      </c>
      <c r="H15" s="10">
        <v>9354.34</v>
      </c>
      <c r="I15" s="10">
        <v>5520.46</v>
      </c>
      <c r="J15" s="10">
        <v>8751.27</v>
      </c>
      <c r="K15" s="10">
        <v>5189.34</v>
      </c>
      <c r="L15" s="10">
        <v>8609.88</v>
      </c>
      <c r="M15" s="10">
        <v>8764.29</v>
      </c>
      <c r="N15" s="10">
        <v>6285.67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1.86</v>
      </c>
      <c r="E18" s="10">
        <v>0</v>
      </c>
      <c r="F18" s="10">
        <v>43.5</v>
      </c>
      <c r="G18" s="10">
        <v>0</v>
      </c>
      <c r="H18" s="10">
        <v>114.09</v>
      </c>
      <c r="I18" s="10">
        <v>0</v>
      </c>
      <c r="J18" s="10">
        <v>49.13</v>
      </c>
      <c r="K18" s="10">
        <v>0</v>
      </c>
      <c r="L18" s="10">
        <v>14.47</v>
      </c>
      <c r="M18" s="10">
        <v>0.41</v>
      </c>
      <c r="N18" s="10">
        <v>0</v>
      </c>
    </row>
    <row r="19" spans="2:14" ht="12.75">
      <c r="B19" s="9" t="s">
        <v>12</v>
      </c>
      <c r="C19" s="10">
        <v>273.54</v>
      </c>
      <c r="D19" s="10">
        <v>227.75</v>
      </c>
      <c r="E19" s="10">
        <v>246.05</v>
      </c>
      <c r="F19" s="10">
        <v>25.59</v>
      </c>
      <c r="G19" s="10">
        <v>338.52</v>
      </c>
      <c r="H19" s="10">
        <v>479.53</v>
      </c>
      <c r="I19" s="10">
        <v>0</v>
      </c>
      <c r="J19" s="10">
        <v>335.55</v>
      </c>
      <c r="K19" s="10">
        <v>180.94</v>
      </c>
      <c r="L19" s="10">
        <v>8.9</v>
      </c>
      <c r="M19" s="10">
        <v>135.25</v>
      </c>
      <c r="N19" s="10">
        <v>85.52</v>
      </c>
    </row>
    <row r="20" spans="2:14" ht="12.75">
      <c r="B20" s="9" t="s">
        <v>13</v>
      </c>
      <c r="C20" s="10">
        <v>160.83</v>
      </c>
      <c r="D20" s="10">
        <v>0</v>
      </c>
      <c r="E20" s="10">
        <v>0</v>
      </c>
      <c r="F20" s="10">
        <v>0</v>
      </c>
      <c r="G20" s="10">
        <v>98.21</v>
      </c>
      <c r="H20" s="10">
        <v>0</v>
      </c>
      <c r="I20" s="10">
        <v>0</v>
      </c>
      <c r="J20" s="10">
        <v>67.8</v>
      </c>
      <c r="K20" s="10">
        <v>58</v>
      </c>
      <c r="L20" s="10">
        <v>0</v>
      </c>
      <c r="M20" s="10">
        <v>106</v>
      </c>
      <c r="N20" s="10">
        <v>0</v>
      </c>
    </row>
    <row r="21" spans="2:14" ht="12.75">
      <c r="B21" s="9" t="s">
        <v>14</v>
      </c>
      <c r="C21" s="10">
        <v>17.5</v>
      </c>
      <c r="D21" s="10">
        <v>0</v>
      </c>
      <c r="E21" s="10">
        <v>17.5</v>
      </c>
      <c r="F21" s="10">
        <v>0</v>
      </c>
      <c r="G21" s="10">
        <v>0</v>
      </c>
      <c r="H21" s="10">
        <v>0</v>
      </c>
      <c r="I21" s="10">
        <v>37.44</v>
      </c>
      <c r="J21" s="10">
        <v>0</v>
      </c>
      <c r="K21" s="10">
        <v>0</v>
      </c>
      <c r="L21" s="10">
        <v>0</v>
      </c>
      <c r="M21" s="10">
        <v>816.25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2698.89</v>
      </c>
      <c r="D26" s="10">
        <v>230.64</v>
      </c>
      <c r="E26" s="10">
        <v>861.29</v>
      </c>
      <c r="F26" s="10">
        <v>23525.9</v>
      </c>
      <c r="G26" s="10">
        <v>1835.82</v>
      </c>
      <c r="H26" s="10">
        <v>8.97</v>
      </c>
      <c r="I26" s="10">
        <v>0</v>
      </c>
      <c r="J26" s="10">
        <v>161.55</v>
      </c>
      <c r="K26" s="10">
        <v>0</v>
      </c>
      <c r="L26" s="10">
        <v>89.75</v>
      </c>
      <c r="M26" s="10">
        <v>0</v>
      </c>
      <c r="N26" s="10">
        <v>62.82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28390.51</v>
      </c>
      <c r="D28" s="10">
        <v>17861.04</v>
      </c>
      <c r="E28" s="10">
        <v>23681.59</v>
      </c>
      <c r="F28" s="10">
        <v>19276.48</v>
      </c>
      <c r="G28" s="10">
        <v>22047.16</v>
      </c>
      <c r="H28" s="10">
        <v>26994.69</v>
      </c>
      <c r="I28" s="10">
        <v>23109.16</v>
      </c>
      <c r="J28" s="10">
        <v>21652.5</v>
      </c>
      <c r="K28" s="10">
        <v>23604.94</v>
      </c>
      <c r="L28" s="10">
        <v>24565.72</v>
      </c>
      <c r="M28" s="10">
        <v>22665.69</v>
      </c>
      <c r="N28" s="10">
        <v>19888.45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67.37</v>
      </c>
      <c r="G32" s="10">
        <v>131.92</v>
      </c>
      <c r="H32" s="10">
        <v>9.15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2.57</v>
      </c>
      <c r="E36" s="10">
        <v>2</v>
      </c>
      <c r="F36" s="10">
        <v>0</v>
      </c>
      <c r="G36" s="10">
        <v>2</v>
      </c>
      <c r="H36" s="10">
        <v>0</v>
      </c>
      <c r="I36" s="10">
        <v>11.57</v>
      </c>
      <c r="J36" s="10">
        <v>0</v>
      </c>
      <c r="K36" s="10">
        <v>0</v>
      </c>
      <c r="L36" s="10">
        <v>0</v>
      </c>
      <c r="M36" s="10">
        <v>0</v>
      </c>
      <c r="N36" s="10">
        <v>27.38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184750.2</v>
      </c>
      <c r="D38" s="10">
        <v>179023.82</v>
      </c>
      <c r="E38" s="10">
        <v>186389.53</v>
      </c>
      <c r="F38" s="10">
        <v>180054.68</v>
      </c>
      <c r="G38" s="10">
        <v>177669.41</v>
      </c>
      <c r="H38" s="10">
        <v>228901.37</v>
      </c>
      <c r="I38" s="10">
        <v>200502.51</v>
      </c>
      <c r="J38" s="10">
        <v>188904.94</v>
      </c>
      <c r="K38" s="10">
        <v>209927.11</v>
      </c>
      <c r="L38" s="10">
        <v>202594.23</v>
      </c>
      <c r="M38" s="10">
        <v>202383.59</v>
      </c>
      <c r="N38" s="10">
        <v>208131.67</v>
      </c>
    </row>
    <row r="39" spans="2:14" s="1" customFormat="1" ht="12.75">
      <c r="B39" s="5" t="s">
        <v>67</v>
      </c>
      <c r="C39" s="10">
        <f>C38*33%</f>
        <v>60967.566000000006</v>
      </c>
      <c r="D39" s="10">
        <f aca="true" t="shared" si="0" ref="D39:N39">D38*33%</f>
        <v>59077.86060000001</v>
      </c>
      <c r="E39" s="10">
        <f t="shared" si="0"/>
        <v>61508.5449</v>
      </c>
      <c r="F39" s="10">
        <f t="shared" si="0"/>
        <v>59418.0444</v>
      </c>
      <c r="G39" s="10">
        <f t="shared" si="0"/>
        <v>58630.905300000006</v>
      </c>
      <c r="H39" s="10">
        <f t="shared" si="0"/>
        <v>75537.4521</v>
      </c>
      <c r="I39" s="10">
        <f t="shared" si="0"/>
        <v>66165.82830000001</v>
      </c>
      <c r="J39" s="10">
        <f t="shared" si="0"/>
        <v>62338.63020000001</v>
      </c>
      <c r="K39" s="10">
        <f t="shared" si="0"/>
        <v>69275.9463</v>
      </c>
      <c r="L39" s="10">
        <f t="shared" si="0"/>
        <v>66856.0959</v>
      </c>
      <c r="M39" s="10">
        <f t="shared" si="0"/>
        <v>66786.5847</v>
      </c>
      <c r="N39" s="10">
        <f t="shared" si="0"/>
        <v>68683.4511</v>
      </c>
    </row>
    <row r="40" spans="2:14" ht="12.75">
      <c r="B40" s="9" t="s">
        <v>33</v>
      </c>
      <c r="C40" s="10">
        <v>27059.94</v>
      </c>
      <c r="D40" s="10">
        <v>23379.11</v>
      </c>
      <c r="E40" s="10">
        <v>24165.51</v>
      </c>
      <c r="F40" s="10">
        <v>15319.94</v>
      </c>
      <c r="G40" s="10">
        <v>15319.94</v>
      </c>
      <c r="H40" s="10">
        <v>16029.46</v>
      </c>
      <c r="I40" s="10">
        <v>14160.62</v>
      </c>
      <c r="J40" s="10">
        <v>1541.12</v>
      </c>
      <c r="K40" s="10">
        <v>1541.12</v>
      </c>
      <c r="L40" s="10">
        <v>1541.12</v>
      </c>
      <c r="M40" s="10">
        <v>1563.27</v>
      </c>
      <c r="N40" s="10">
        <v>1563.27</v>
      </c>
    </row>
    <row r="41" spans="2:14" ht="12.75">
      <c r="B41" s="9" t="s">
        <v>28</v>
      </c>
      <c r="C41" s="10">
        <v>358.89</v>
      </c>
      <c r="D41" s="10">
        <v>436.19</v>
      </c>
      <c r="E41" s="10">
        <v>738.17</v>
      </c>
      <c r="F41" s="10">
        <v>848.09</v>
      </c>
      <c r="G41" s="10">
        <v>415.13</v>
      </c>
      <c r="H41" s="10">
        <v>782.59</v>
      </c>
      <c r="I41" s="10">
        <v>758.07</v>
      </c>
      <c r="J41" s="10">
        <v>938.18</v>
      </c>
      <c r="K41" s="10">
        <v>159.83</v>
      </c>
      <c r="L41" s="10">
        <v>331.03</v>
      </c>
      <c r="M41" s="10">
        <v>274.5</v>
      </c>
      <c r="N41" s="10">
        <v>695.04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868.98</v>
      </c>
      <c r="D44" s="10">
        <v>1272.59</v>
      </c>
      <c r="E44" s="10">
        <v>799.39</v>
      </c>
      <c r="F44" s="10">
        <v>1135.24</v>
      </c>
      <c r="G44" s="10">
        <v>961.04</v>
      </c>
      <c r="H44" s="10">
        <v>915.51</v>
      </c>
      <c r="I44" s="10">
        <v>813.06</v>
      </c>
      <c r="J44" s="10">
        <v>899.51</v>
      </c>
      <c r="K44" s="10">
        <v>1112.07</v>
      </c>
      <c r="L44" s="10">
        <v>872.77</v>
      </c>
      <c r="M44" s="10">
        <v>896.9</v>
      </c>
      <c r="N44" s="10">
        <v>0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332817.286</v>
      </c>
      <c r="D49" s="12">
        <f aca="true" t="shared" si="1" ref="D49:N49">SUM(D2:D48)</f>
        <v>299926.2306</v>
      </c>
      <c r="E49" s="12">
        <f t="shared" si="1"/>
        <v>318410.8149</v>
      </c>
      <c r="F49" s="12">
        <f t="shared" si="1"/>
        <v>337040.2244</v>
      </c>
      <c r="G49" s="12">
        <f t="shared" si="1"/>
        <v>320535.9553</v>
      </c>
      <c r="H49" s="12">
        <f t="shared" si="1"/>
        <v>374604.74210000003</v>
      </c>
      <c r="I49" s="12">
        <f t="shared" si="1"/>
        <v>321673.0983</v>
      </c>
      <c r="J49" s="12">
        <f t="shared" si="1"/>
        <v>299232.8002</v>
      </c>
      <c r="K49" s="12">
        <f t="shared" si="1"/>
        <v>334171.5363</v>
      </c>
      <c r="L49" s="12">
        <f t="shared" si="1"/>
        <v>320480.64590000006</v>
      </c>
      <c r="M49" s="12">
        <f t="shared" si="1"/>
        <v>322438.3547</v>
      </c>
      <c r="N49" s="12">
        <f t="shared" si="1"/>
        <v>318161.5311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&amp;C&amp;"Arial,Negrito"&amp;12 209 - CS TANCREDO - 2012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8.00390625" style="0" customWidth="1"/>
    <col min="3" max="14" width="9.7109375" style="0" customWidth="1"/>
  </cols>
  <sheetData>
    <row r="1" spans="1:14" ht="12.75">
      <c r="A1" t="s">
        <v>45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28.59</v>
      </c>
      <c r="F2" s="10">
        <v>0</v>
      </c>
      <c r="G2" s="10">
        <v>0</v>
      </c>
      <c r="H2" s="10">
        <v>36.84</v>
      </c>
      <c r="I2" s="10">
        <v>0</v>
      </c>
      <c r="J2" s="10">
        <v>0</v>
      </c>
      <c r="K2" s="10">
        <v>32.99</v>
      </c>
      <c r="L2" s="10">
        <v>32.99</v>
      </c>
      <c r="M2" s="10">
        <v>59.72</v>
      </c>
      <c r="N2" s="10">
        <v>0</v>
      </c>
    </row>
    <row r="3" spans="2:14" ht="12.75">
      <c r="B3" s="9" t="s">
        <v>1</v>
      </c>
      <c r="C3" s="10">
        <v>1755.02</v>
      </c>
      <c r="D3" s="10">
        <v>641.68</v>
      </c>
      <c r="E3" s="10">
        <v>468.26</v>
      </c>
      <c r="F3" s="10">
        <v>690.86</v>
      </c>
      <c r="G3" s="10">
        <v>618.02</v>
      </c>
      <c r="H3" s="10">
        <v>1592.94</v>
      </c>
      <c r="I3" s="10">
        <v>1635.62</v>
      </c>
      <c r="J3" s="10">
        <v>508.74</v>
      </c>
      <c r="K3" s="10">
        <v>528.98</v>
      </c>
      <c r="L3" s="10">
        <v>939.23</v>
      </c>
      <c r="M3" s="10">
        <v>569.46</v>
      </c>
      <c r="N3" s="10">
        <v>427.78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994.34</v>
      </c>
      <c r="D11" s="10">
        <v>1095.95</v>
      </c>
      <c r="E11" s="10">
        <v>1045.97</v>
      </c>
      <c r="F11" s="10">
        <v>969.91</v>
      </c>
      <c r="G11" s="10">
        <v>949.68</v>
      </c>
      <c r="H11" s="10">
        <v>937.97</v>
      </c>
      <c r="I11" s="10">
        <v>1012.29</v>
      </c>
      <c r="J11" s="10">
        <v>1254.69</v>
      </c>
      <c r="K11" s="10">
        <v>1140.91</v>
      </c>
      <c r="L11" s="10">
        <v>1103.9</v>
      </c>
      <c r="M11" s="10">
        <v>1018.8</v>
      </c>
      <c r="N11" s="10">
        <v>973.55</v>
      </c>
    </row>
    <row r="12" spans="2:14" ht="12.75">
      <c r="B12" s="9" t="s">
        <v>6</v>
      </c>
      <c r="C12" s="10">
        <v>8673.64</v>
      </c>
      <c r="D12" s="10">
        <v>12991.46</v>
      </c>
      <c r="E12" s="10">
        <v>9838.56</v>
      </c>
      <c r="F12" s="10">
        <v>11716.13</v>
      </c>
      <c r="G12" s="10">
        <v>11481.66</v>
      </c>
      <c r="H12" s="10">
        <v>13437.48</v>
      </c>
      <c r="I12" s="10">
        <v>4984.36</v>
      </c>
      <c r="J12" s="10">
        <v>10951.31</v>
      </c>
      <c r="K12" s="10">
        <v>3684.82</v>
      </c>
      <c r="L12" s="10">
        <v>14120.55</v>
      </c>
      <c r="M12" s="10">
        <v>10599.08</v>
      </c>
      <c r="N12" s="10">
        <v>6444.56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50.05</v>
      </c>
      <c r="D14" s="10">
        <v>57.45</v>
      </c>
      <c r="E14" s="10">
        <v>79.58</v>
      </c>
      <c r="F14" s="10">
        <v>1.8</v>
      </c>
      <c r="G14" s="10">
        <v>131.13</v>
      </c>
      <c r="H14" s="10">
        <v>127.21</v>
      </c>
      <c r="I14" s="10">
        <v>0</v>
      </c>
      <c r="J14" s="10">
        <v>137.99</v>
      </c>
      <c r="K14" s="10">
        <v>13.76</v>
      </c>
      <c r="L14" s="10">
        <v>361.03</v>
      </c>
      <c r="M14" s="10">
        <v>268.17</v>
      </c>
      <c r="N14" s="10">
        <v>119.74</v>
      </c>
    </row>
    <row r="15" spans="2:14" ht="12.75">
      <c r="B15" s="9" t="s">
        <v>9</v>
      </c>
      <c r="C15" s="10">
        <v>6431.99</v>
      </c>
      <c r="D15" s="10">
        <v>7369.82</v>
      </c>
      <c r="E15" s="10">
        <v>4112.27</v>
      </c>
      <c r="F15" s="10">
        <v>16720.7</v>
      </c>
      <c r="G15" s="10">
        <v>17179.98</v>
      </c>
      <c r="H15" s="10">
        <v>7745.78</v>
      </c>
      <c r="I15" s="10">
        <v>5389.41</v>
      </c>
      <c r="J15" s="10">
        <v>8521.78</v>
      </c>
      <c r="K15" s="10">
        <v>6246.53</v>
      </c>
      <c r="L15" s="10">
        <v>4153.58</v>
      </c>
      <c r="M15" s="10">
        <v>4920.18</v>
      </c>
      <c r="N15" s="10">
        <v>3585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1.86</v>
      </c>
      <c r="D18" s="10">
        <v>2.05</v>
      </c>
      <c r="E18" s="10">
        <v>1.44</v>
      </c>
      <c r="F18" s="10">
        <v>55.96</v>
      </c>
      <c r="G18" s="10">
        <v>0</v>
      </c>
      <c r="H18" s="10">
        <v>33.09</v>
      </c>
      <c r="I18" s="10">
        <v>0</v>
      </c>
      <c r="J18" s="10">
        <v>135</v>
      </c>
      <c r="K18" s="10">
        <v>0</v>
      </c>
      <c r="L18" s="10">
        <v>29.47</v>
      </c>
      <c r="M18" s="10">
        <v>0</v>
      </c>
      <c r="N18" s="10">
        <v>0</v>
      </c>
    </row>
    <row r="19" spans="2:14" ht="12.75">
      <c r="B19" s="9" t="s">
        <v>12</v>
      </c>
      <c r="C19" s="10">
        <v>350.32</v>
      </c>
      <c r="D19" s="10">
        <v>84.23</v>
      </c>
      <c r="E19" s="10">
        <v>84.23</v>
      </c>
      <c r="F19" s="10">
        <v>105.98</v>
      </c>
      <c r="G19" s="10">
        <v>489</v>
      </c>
      <c r="H19" s="10">
        <v>572.55</v>
      </c>
      <c r="I19" s="10">
        <v>0</v>
      </c>
      <c r="J19" s="10">
        <v>783.31</v>
      </c>
      <c r="K19" s="10">
        <v>1185.36</v>
      </c>
      <c r="L19" s="10">
        <v>689.63</v>
      </c>
      <c r="M19" s="10">
        <v>104.95</v>
      </c>
      <c r="N19" s="10">
        <v>111.61</v>
      </c>
    </row>
    <row r="20" spans="2:14" ht="12.75">
      <c r="B20" s="9" t="s">
        <v>13</v>
      </c>
      <c r="C20" s="10">
        <v>84.58</v>
      </c>
      <c r="D20" s="10">
        <v>84.58</v>
      </c>
      <c r="E20" s="10">
        <v>84.58</v>
      </c>
      <c r="F20" s="10">
        <v>0</v>
      </c>
      <c r="G20" s="10">
        <v>98.21</v>
      </c>
      <c r="H20" s="10">
        <v>0</v>
      </c>
      <c r="I20" s="10">
        <v>0</v>
      </c>
      <c r="J20" s="10">
        <v>58</v>
      </c>
      <c r="K20" s="10">
        <v>0</v>
      </c>
      <c r="L20" s="10">
        <v>0</v>
      </c>
      <c r="M20" s="10">
        <v>0</v>
      </c>
      <c r="N20" s="10">
        <v>87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13.12</v>
      </c>
      <c r="H21" s="10">
        <v>0</v>
      </c>
      <c r="I21" s="10">
        <v>19.93</v>
      </c>
      <c r="J21" s="10">
        <v>0</v>
      </c>
      <c r="K21" s="10">
        <v>0</v>
      </c>
      <c r="L21" s="10">
        <v>13.12</v>
      </c>
      <c r="M21" s="10">
        <v>131.8</v>
      </c>
      <c r="N21" s="10">
        <v>12.48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3074.54</v>
      </c>
      <c r="D26" s="10">
        <v>0</v>
      </c>
      <c r="E26" s="10">
        <v>4549</v>
      </c>
      <c r="F26" s="10">
        <v>89.75</v>
      </c>
      <c r="G26" s="10">
        <v>2520.67</v>
      </c>
      <c r="H26" s="10">
        <v>0</v>
      </c>
      <c r="I26" s="10">
        <v>0</v>
      </c>
      <c r="J26" s="10">
        <v>71.8</v>
      </c>
      <c r="K26" s="10">
        <v>0</v>
      </c>
      <c r="L26" s="10">
        <v>80.77</v>
      </c>
      <c r="M26" s="10">
        <v>0</v>
      </c>
      <c r="N26" s="10">
        <v>89.75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22974.4</v>
      </c>
      <c r="D28" s="10">
        <v>15689.87</v>
      </c>
      <c r="E28" s="10">
        <v>18510.93</v>
      </c>
      <c r="F28" s="10">
        <v>21660.38</v>
      </c>
      <c r="G28" s="10">
        <v>17611.84</v>
      </c>
      <c r="H28" s="10">
        <v>24647.63</v>
      </c>
      <c r="I28" s="10">
        <v>14452.68</v>
      </c>
      <c r="J28" s="10">
        <v>23311.32</v>
      </c>
      <c r="K28" s="10">
        <v>20271.62</v>
      </c>
      <c r="L28" s="10">
        <v>25350.85</v>
      </c>
      <c r="M28" s="10">
        <v>15924.47</v>
      </c>
      <c r="N28" s="10">
        <v>16974.78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80.86</v>
      </c>
      <c r="G32" s="10">
        <v>107.98</v>
      </c>
      <c r="H32" s="10">
        <v>300.54</v>
      </c>
      <c r="I32" s="10">
        <v>0</v>
      </c>
      <c r="J32" s="10">
        <v>80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5904.26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3.67</v>
      </c>
      <c r="E36" s="10">
        <v>0</v>
      </c>
      <c r="F36" s="10">
        <v>0</v>
      </c>
      <c r="G36" s="10">
        <v>7.78</v>
      </c>
      <c r="H36" s="10">
        <v>2.92</v>
      </c>
      <c r="I36" s="10">
        <v>27.57</v>
      </c>
      <c r="J36" s="10">
        <v>13.57</v>
      </c>
      <c r="K36" s="10">
        <v>2.57</v>
      </c>
      <c r="L36" s="10">
        <v>4.57</v>
      </c>
      <c r="M36" s="10">
        <v>8</v>
      </c>
      <c r="N36" s="10">
        <v>49.53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196544.15</v>
      </c>
      <c r="D38" s="10">
        <v>179847.15</v>
      </c>
      <c r="E38" s="10">
        <v>178367.72</v>
      </c>
      <c r="F38" s="10">
        <v>169571.96</v>
      </c>
      <c r="G38" s="10">
        <v>178154</v>
      </c>
      <c r="H38" s="10">
        <v>215701.89</v>
      </c>
      <c r="I38" s="10">
        <v>206996.01</v>
      </c>
      <c r="J38" s="10">
        <v>190837.94</v>
      </c>
      <c r="K38" s="10">
        <v>194637.13</v>
      </c>
      <c r="L38" s="10">
        <v>190703.44</v>
      </c>
      <c r="M38" s="10">
        <v>227203.95</v>
      </c>
      <c r="N38" s="10">
        <v>204055.51</v>
      </c>
    </row>
    <row r="39" spans="2:14" s="1" customFormat="1" ht="12.75">
      <c r="B39" s="5" t="s">
        <v>67</v>
      </c>
      <c r="C39" s="10">
        <f>C38*33%</f>
        <v>64859.5695</v>
      </c>
      <c r="D39" s="10">
        <f aca="true" t="shared" si="0" ref="D39:N39">D38*33%</f>
        <v>59349.5595</v>
      </c>
      <c r="E39" s="10">
        <f t="shared" si="0"/>
        <v>58861.3476</v>
      </c>
      <c r="F39" s="10">
        <f t="shared" si="0"/>
        <v>55958.7468</v>
      </c>
      <c r="G39" s="10">
        <f t="shared" si="0"/>
        <v>58790.82</v>
      </c>
      <c r="H39" s="10">
        <f t="shared" si="0"/>
        <v>71181.62370000001</v>
      </c>
      <c r="I39" s="10">
        <f t="shared" si="0"/>
        <v>68308.6833</v>
      </c>
      <c r="J39" s="10">
        <f t="shared" si="0"/>
        <v>62976.520200000006</v>
      </c>
      <c r="K39" s="10">
        <f t="shared" si="0"/>
        <v>64230.25290000001</v>
      </c>
      <c r="L39" s="10">
        <f t="shared" si="0"/>
        <v>62932.135200000004</v>
      </c>
      <c r="M39" s="10">
        <f t="shared" si="0"/>
        <v>74977.30350000001</v>
      </c>
      <c r="N39" s="10">
        <f t="shared" si="0"/>
        <v>67338.3183</v>
      </c>
    </row>
    <row r="40" spans="2:14" ht="12.75">
      <c r="B40" s="9" t="s">
        <v>33</v>
      </c>
      <c r="C40" s="10">
        <v>13388.83</v>
      </c>
      <c r="D40" s="10">
        <v>9332.33</v>
      </c>
      <c r="E40" s="10">
        <v>9535.33</v>
      </c>
      <c r="F40" s="10">
        <v>9309.54</v>
      </c>
      <c r="G40" s="10">
        <v>9219.66</v>
      </c>
      <c r="H40" s="10">
        <v>9664.14</v>
      </c>
      <c r="I40" s="10">
        <v>4814.06</v>
      </c>
      <c r="J40" s="10">
        <v>1671.63</v>
      </c>
      <c r="K40" s="10">
        <v>1671.63</v>
      </c>
      <c r="L40" s="10">
        <v>2342.73</v>
      </c>
      <c r="M40" s="10">
        <v>2929.94</v>
      </c>
      <c r="N40" s="10">
        <v>3612.8</v>
      </c>
    </row>
    <row r="41" spans="2:14" ht="12.75">
      <c r="B41" s="9" t="s">
        <v>28</v>
      </c>
      <c r="C41" s="10">
        <v>333.12</v>
      </c>
      <c r="D41" s="10">
        <v>316.78</v>
      </c>
      <c r="E41" s="10">
        <v>352.25</v>
      </c>
      <c r="F41" s="10">
        <v>670.16</v>
      </c>
      <c r="G41" s="10">
        <v>1095.54</v>
      </c>
      <c r="H41" s="10">
        <v>418.89</v>
      </c>
      <c r="I41" s="10">
        <v>404.12</v>
      </c>
      <c r="J41" s="10">
        <v>429.51</v>
      </c>
      <c r="K41" s="10">
        <v>643.5</v>
      </c>
      <c r="L41" s="10">
        <v>373.2</v>
      </c>
      <c r="M41" s="10">
        <v>144.74</v>
      </c>
      <c r="N41" s="10">
        <v>283.04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1258.3</v>
      </c>
      <c r="D44" s="10">
        <v>1610.72</v>
      </c>
      <c r="E44" s="10">
        <v>904.41</v>
      </c>
      <c r="F44" s="10">
        <v>1463.59</v>
      </c>
      <c r="G44" s="10">
        <v>1701.01</v>
      </c>
      <c r="H44" s="10">
        <v>1816.02</v>
      </c>
      <c r="I44" s="10">
        <v>1810.02</v>
      </c>
      <c r="J44" s="10">
        <v>1738.37</v>
      </c>
      <c r="K44" s="10">
        <v>1560.39</v>
      </c>
      <c r="L44" s="10">
        <v>1830.21</v>
      </c>
      <c r="M44" s="10">
        <v>1755.31</v>
      </c>
      <c r="N44" s="10">
        <v>1972.14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329272.0195</v>
      </c>
      <c r="D49" s="12">
        <f aca="true" t="shared" si="1" ref="D49:N49">SUM(D2:D48)</f>
        <v>297577.57950000005</v>
      </c>
      <c r="E49" s="12">
        <f t="shared" si="1"/>
        <v>296024.7476</v>
      </c>
      <c r="F49" s="12">
        <f t="shared" si="1"/>
        <v>298166.6068</v>
      </c>
      <c r="G49" s="12">
        <f t="shared" si="1"/>
        <v>310258.39999999997</v>
      </c>
      <c r="H49" s="12">
        <f t="shared" si="1"/>
        <v>357498.5337</v>
      </c>
      <c r="I49" s="12">
        <f t="shared" si="1"/>
        <v>319133.03330000007</v>
      </c>
      <c r="J49" s="12">
        <f t="shared" si="1"/>
        <v>312759.7602</v>
      </c>
      <c r="K49" s="12">
        <f t="shared" si="1"/>
        <v>305128.72290000005</v>
      </c>
      <c r="L49" s="12">
        <f t="shared" si="1"/>
        <v>314339.6852</v>
      </c>
      <c r="M49" s="12">
        <f t="shared" si="1"/>
        <v>349894.1535</v>
      </c>
      <c r="N49" s="12">
        <f t="shared" si="1"/>
        <v>315415.8683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&amp;C&amp;"Arial,Negrito"&amp;12 212 - CS CAPIVARI - 2012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46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47.29</v>
      </c>
      <c r="F2" s="10">
        <v>0</v>
      </c>
      <c r="G2" s="10">
        <v>0</v>
      </c>
      <c r="H2" s="10">
        <v>73.03</v>
      </c>
      <c r="I2" s="10">
        <v>0</v>
      </c>
      <c r="J2" s="10">
        <v>0</v>
      </c>
      <c r="K2" s="10">
        <v>177.5</v>
      </c>
      <c r="L2" s="10">
        <v>54.99</v>
      </c>
      <c r="M2" s="10">
        <v>134.96</v>
      </c>
      <c r="N2" s="10">
        <v>0</v>
      </c>
    </row>
    <row r="3" spans="2:14" ht="12.75">
      <c r="B3" s="9" t="s">
        <v>1</v>
      </c>
      <c r="C3" s="10">
        <v>3422.04</v>
      </c>
      <c r="D3" s="10">
        <v>1756.12</v>
      </c>
      <c r="E3" s="10">
        <v>739.42</v>
      </c>
      <c r="F3" s="10">
        <v>970.56</v>
      </c>
      <c r="G3" s="10">
        <v>1002.22</v>
      </c>
      <c r="H3" s="10">
        <v>569.46</v>
      </c>
      <c r="I3" s="10">
        <v>843.92</v>
      </c>
      <c r="J3" s="10">
        <v>1002.22</v>
      </c>
      <c r="K3" s="10">
        <v>1128.86</v>
      </c>
      <c r="L3" s="10">
        <v>1477.78</v>
      </c>
      <c r="M3" s="10">
        <v>970.56</v>
      </c>
      <c r="N3" s="10">
        <v>739.42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2143.58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47.44</v>
      </c>
      <c r="D10" s="10">
        <v>47.44</v>
      </c>
      <c r="E10" s="10">
        <v>47.44</v>
      </c>
      <c r="F10" s="10">
        <v>47.44</v>
      </c>
      <c r="G10" s="10">
        <v>47.44</v>
      </c>
      <c r="H10" s="10">
        <v>47.44</v>
      </c>
      <c r="I10" s="10">
        <v>67.03</v>
      </c>
      <c r="J10" s="10">
        <v>47.44</v>
      </c>
      <c r="K10" s="10">
        <v>0</v>
      </c>
      <c r="L10" s="10">
        <v>76.75</v>
      </c>
      <c r="M10" s="10">
        <v>76.75</v>
      </c>
      <c r="N10" s="10">
        <v>76.76</v>
      </c>
    </row>
    <row r="11" spans="2:14" ht="12.75">
      <c r="B11" s="9" t="s">
        <v>5</v>
      </c>
      <c r="C11" s="10">
        <v>893.24</v>
      </c>
      <c r="D11" s="10">
        <v>966.11</v>
      </c>
      <c r="E11" s="10">
        <v>987.78</v>
      </c>
      <c r="F11" s="10">
        <v>907.33</v>
      </c>
      <c r="G11" s="10">
        <v>991.81</v>
      </c>
      <c r="H11" s="10">
        <v>935.75</v>
      </c>
      <c r="I11" s="10">
        <v>1042.73</v>
      </c>
      <c r="J11" s="10">
        <v>1081.6</v>
      </c>
      <c r="K11" s="10">
        <v>941.55</v>
      </c>
      <c r="L11" s="10">
        <v>999.95</v>
      </c>
      <c r="M11" s="10">
        <v>948.29</v>
      </c>
      <c r="N11" s="10">
        <v>815.49</v>
      </c>
    </row>
    <row r="12" spans="2:14" ht="12.75">
      <c r="B12" s="9" t="s">
        <v>6</v>
      </c>
      <c r="C12" s="10">
        <v>6236.46</v>
      </c>
      <c r="D12" s="10">
        <v>9447.17</v>
      </c>
      <c r="E12" s="10">
        <v>6992.56</v>
      </c>
      <c r="F12" s="10">
        <v>14544.22</v>
      </c>
      <c r="G12" s="10">
        <v>9862.52</v>
      </c>
      <c r="H12" s="10">
        <v>11768.7</v>
      </c>
      <c r="I12" s="10">
        <v>8984.86</v>
      </c>
      <c r="J12" s="10">
        <v>12345.78</v>
      </c>
      <c r="K12" s="10">
        <v>10954.46</v>
      </c>
      <c r="L12" s="10">
        <v>7289.98</v>
      </c>
      <c r="M12" s="10">
        <v>11088.97</v>
      </c>
      <c r="N12" s="10">
        <v>10297.49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344.92</v>
      </c>
      <c r="D14" s="10">
        <v>288.66</v>
      </c>
      <c r="E14" s="10">
        <v>163.8</v>
      </c>
      <c r="F14" s="10">
        <v>260.8</v>
      </c>
      <c r="G14" s="10">
        <v>180.58</v>
      </c>
      <c r="H14" s="10">
        <v>176.26</v>
      </c>
      <c r="I14" s="10">
        <v>1.33</v>
      </c>
      <c r="J14" s="10">
        <v>145.99</v>
      </c>
      <c r="K14" s="10">
        <v>167.87</v>
      </c>
      <c r="L14" s="10">
        <v>1.15</v>
      </c>
      <c r="M14" s="10">
        <v>360.54</v>
      </c>
      <c r="N14" s="10">
        <v>0</v>
      </c>
    </row>
    <row r="15" spans="2:14" ht="12.75">
      <c r="B15" s="9" t="s">
        <v>9</v>
      </c>
      <c r="C15" s="10">
        <v>5919.99</v>
      </c>
      <c r="D15" s="10">
        <v>7792.63</v>
      </c>
      <c r="E15" s="10">
        <v>5801.19</v>
      </c>
      <c r="F15" s="10">
        <v>18021.56</v>
      </c>
      <c r="G15" s="10">
        <v>14043.19</v>
      </c>
      <c r="H15" s="10">
        <v>9763.93</v>
      </c>
      <c r="I15" s="10">
        <v>4921.43</v>
      </c>
      <c r="J15" s="10">
        <v>13692.65</v>
      </c>
      <c r="K15" s="10">
        <v>6985.48</v>
      </c>
      <c r="L15" s="10">
        <v>7409.17</v>
      </c>
      <c r="M15" s="10">
        <v>8465.5</v>
      </c>
      <c r="N15" s="10">
        <v>5010.2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1.44</v>
      </c>
      <c r="D18" s="10">
        <v>1.44</v>
      </c>
      <c r="E18" s="10">
        <v>1.44</v>
      </c>
      <c r="F18" s="10">
        <v>21.72</v>
      </c>
      <c r="G18" s="10">
        <v>0</v>
      </c>
      <c r="H18" s="10">
        <v>242.53</v>
      </c>
      <c r="I18" s="10">
        <v>0</v>
      </c>
      <c r="J18" s="10">
        <v>0</v>
      </c>
      <c r="K18" s="10">
        <v>0</v>
      </c>
      <c r="L18" s="10">
        <v>44.47</v>
      </c>
      <c r="M18" s="10">
        <v>1.02</v>
      </c>
      <c r="N18" s="10">
        <v>0</v>
      </c>
    </row>
    <row r="19" spans="2:14" ht="12.75">
      <c r="B19" s="9" t="s">
        <v>12</v>
      </c>
      <c r="C19" s="10">
        <v>337.38</v>
      </c>
      <c r="D19" s="10">
        <v>237.01</v>
      </c>
      <c r="E19" s="10">
        <v>461.12</v>
      </c>
      <c r="F19" s="10">
        <v>340.1</v>
      </c>
      <c r="G19" s="10">
        <v>359.66</v>
      </c>
      <c r="H19" s="10">
        <v>217.75</v>
      </c>
      <c r="I19" s="10">
        <v>17.06</v>
      </c>
      <c r="J19" s="10">
        <v>101.46</v>
      </c>
      <c r="K19" s="10">
        <v>54.51</v>
      </c>
      <c r="L19" s="10">
        <v>244.99</v>
      </c>
      <c r="M19" s="10">
        <v>243.5</v>
      </c>
      <c r="N19" s="10">
        <v>112.24</v>
      </c>
    </row>
    <row r="20" spans="2:14" ht="12.75">
      <c r="B20" s="9" t="s">
        <v>13</v>
      </c>
      <c r="C20" s="10">
        <v>169.16</v>
      </c>
      <c r="D20" s="10">
        <v>169.16</v>
      </c>
      <c r="E20" s="10">
        <v>169.16</v>
      </c>
      <c r="F20" s="10">
        <v>0</v>
      </c>
      <c r="G20" s="10">
        <v>98.21</v>
      </c>
      <c r="H20" s="10">
        <v>0</v>
      </c>
      <c r="I20" s="10">
        <v>0</v>
      </c>
      <c r="J20" s="10">
        <v>232</v>
      </c>
      <c r="K20" s="10">
        <v>116</v>
      </c>
      <c r="L20" s="10">
        <v>17.83</v>
      </c>
      <c r="M20" s="10">
        <v>287.9</v>
      </c>
      <c r="N20" s="10">
        <v>0</v>
      </c>
    </row>
    <row r="21" spans="2:14" ht="12.75">
      <c r="B21" s="9" t="s">
        <v>14</v>
      </c>
      <c r="C21" s="10">
        <v>8.75</v>
      </c>
      <c r="D21" s="10">
        <v>17.5</v>
      </c>
      <c r="E21" s="10">
        <v>17.5</v>
      </c>
      <c r="F21" s="10">
        <v>8.75</v>
      </c>
      <c r="G21" s="10">
        <v>0</v>
      </c>
      <c r="H21" s="10">
        <v>8.75</v>
      </c>
      <c r="I21" s="10">
        <v>41.82</v>
      </c>
      <c r="J21" s="10">
        <v>8.75</v>
      </c>
      <c r="K21" s="10">
        <v>13.12</v>
      </c>
      <c r="L21" s="10">
        <v>0</v>
      </c>
      <c r="M21" s="10">
        <v>816.25</v>
      </c>
      <c r="N21" s="10">
        <v>8.32</v>
      </c>
    </row>
    <row r="22" spans="2:14" ht="12.75">
      <c r="B22" s="9" t="s">
        <v>15</v>
      </c>
      <c r="C22" s="10">
        <v>28.36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6.6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2042.04</v>
      </c>
      <c r="D26" s="10">
        <v>0</v>
      </c>
      <c r="E26" s="10">
        <v>400</v>
      </c>
      <c r="F26" s="10">
        <v>89.75</v>
      </c>
      <c r="G26" s="10">
        <v>822.85</v>
      </c>
      <c r="H26" s="10">
        <v>0</v>
      </c>
      <c r="I26" s="10">
        <v>8.97</v>
      </c>
      <c r="J26" s="10">
        <v>53.85</v>
      </c>
      <c r="K26" s="10">
        <v>0</v>
      </c>
      <c r="L26" s="10">
        <v>5522.86</v>
      </c>
      <c r="M26" s="10">
        <v>5477.99</v>
      </c>
      <c r="N26" s="10">
        <v>80.77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38387.95</v>
      </c>
      <c r="D28" s="10">
        <v>18697.92</v>
      </c>
      <c r="E28" s="10">
        <v>31276.19</v>
      </c>
      <c r="F28" s="10">
        <v>15904.8</v>
      </c>
      <c r="G28" s="10">
        <v>27970.38</v>
      </c>
      <c r="H28" s="10">
        <v>32557.67</v>
      </c>
      <c r="I28" s="10">
        <v>23197.76</v>
      </c>
      <c r="J28" s="10">
        <v>26291.1</v>
      </c>
      <c r="K28" s="10">
        <v>22714.6</v>
      </c>
      <c r="L28" s="10">
        <v>28543.86</v>
      </c>
      <c r="M28" s="10">
        <v>30078.91</v>
      </c>
      <c r="N28" s="10">
        <v>15537.21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73.03</v>
      </c>
      <c r="G32" s="10">
        <v>50</v>
      </c>
      <c r="H32" s="10">
        <v>39.9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5117.02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23.78</v>
      </c>
      <c r="E36" s="10">
        <v>0</v>
      </c>
      <c r="F36" s="10">
        <v>2</v>
      </c>
      <c r="G36" s="10">
        <v>0</v>
      </c>
      <c r="H36" s="10">
        <v>5.46</v>
      </c>
      <c r="I36" s="10">
        <v>17.02</v>
      </c>
      <c r="J36" s="10">
        <v>0</v>
      </c>
      <c r="K36" s="10">
        <v>3.89</v>
      </c>
      <c r="L36" s="10">
        <v>13.56</v>
      </c>
      <c r="M36" s="10">
        <v>0</v>
      </c>
      <c r="N36" s="10">
        <v>20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187113.53</v>
      </c>
      <c r="D38" s="10">
        <v>174674.42</v>
      </c>
      <c r="E38" s="10">
        <v>171043.74</v>
      </c>
      <c r="F38" s="10">
        <v>183472.87</v>
      </c>
      <c r="G38" s="10">
        <v>168319.16</v>
      </c>
      <c r="H38" s="10">
        <v>257619.59</v>
      </c>
      <c r="I38" s="10">
        <v>221632.13</v>
      </c>
      <c r="J38" s="10">
        <v>202765.01</v>
      </c>
      <c r="K38" s="10">
        <v>204079.51</v>
      </c>
      <c r="L38" s="10">
        <v>204323.97</v>
      </c>
      <c r="M38" s="10">
        <v>205461.92</v>
      </c>
      <c r="N38" s="10">
        <v>206747.23</v>
      </c>
    </row>
    <row r="39" spans="2:14" s="1" customFormat="1" ht="12.75">
      <c r="B39" s="5" t="s">
        <v>67</v>
      </c>
      <c r="C39" s="10">
        <f>C38*33%</f>
        <v>61747.4649</v>
      </c>
      <c r="D39" s="10">
        <f aca="true" t="shared" si="0" ref="D39:N39">D38*33%</f>
        <v>57642.558600000004</v>
      </c>
      <c r="E39" s="10">
        <f t="shared" si="0"/>
        <v>56444.434199999996</v>
      </c>
      <c r="F39" s="10">
        <f t="shared" si="0"/>
        <v>60546.0471</v>
      </c>
      <c r="G39" s="10">
        <f t="shared" si="0"/>
        <v>55545.3228</v>
      </c>
      <c r="H39" s="10">
        <f t="shared" si="0"/>
        <v>85014.4647</v>
      </c>
      <c r="I39" s="10">
        <f t="shared" si="0"/>
        <v>73138.6029</v>
      </c>
      <c r="J39" s="10">
        <f t="shared" si="0"/>
        <v>66912.45330000001</v>
      </c>
      <c r="K39" s="10">
        <f t="shared" si="0"/>
        <v>67346.23830000001</v>
      </c>
      <c r="L39" s="10">
        <f t="shared" si="0"/>
        <v>67426.91010000001</v>
      </c>
      <c r="M39" s="10">
        <f t="shared" si="0"/>
        <v>67802.4336</v>
      </c>
      <c r="N39" s="10">
        <f t="shared" si="0"/>
        <v>68226.5859</v>
      </c>
    </row>
    <row r="40" spans="2:14" ht="12.75">
      <c r="B40" s="9" t="s">
        <v>33</v>
      </c>
      <c r="C40" s="10">
        <v>22651.25</v>
      </c>
      <c r="D40" s="10">
        <v>21773.55</v>
      </c>
      <c r="E40" s="10">
        <v>24594.61</v>
      </c>
      <c r="F40" s="10">
        <v>21476.78</v>
      </c>
      <c r="G40" s="10">
        <v>19434.28</v>
      </c>
      <c r="H40" s="10">
        <v>14999.01</v>
      </c>
      <c r="I40" s="10">
        <v>8642.32</v>
      </c>
      <c r="J40" s="10">
        <v>7282.24</v>
      </c>
      <c r="K40" s="10">
        <v>7942.28</v>
      </c>
      <c r="L40" s="10">
        <v>7215.63</v>
      </c>
      <c r="M40" s="10">
        <v>7190.38</v>
      </c>
      <c r="N40" s="10">
        <v>7190.38</v>
      </c>
    </row>
    <row r="41" spans="2:14" ht="12.75">
      <c r="B41" s="9" t="s">
        <v>28</v>
      </c>
      <c r="C41" s="10">
        <v>295.93</v>
      </c>
      <c r="D41" s="10">
        <v>226.88</v>
      </c>
      <c r="E41" s="10">
        <v>363.59</v>
      </c>
      <c r="F41" s="10">
        <v>344.34</v>
      </c>
      <c r="G41" s="10">
        <v>175.64</v>
      </c>
      <c r="H41" s="10">
        <v>60.43</v>
      </c>
      <c r="I41" s="10">
        <v>434.52</v>
      </c>
      <c r="J41" s="10">
        <v>178.47</v>
      </c>
      <c r="K41" s="10">
        <v>179.1</v>
      </c>
      <c r="L41" s="10">
        <v>37.76</v>
      </c>
      <c r="M41" s="10">
        <v>669.16</v>
      </c>
      <c r="N41" s="10">
        <v>313.8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2180</v>
      </c>
      <c r="D44" s="10">
        <v>3002.85</v>
      </c>
      <c r="E44" s="10">
        <v>2108.07</v>
      </c>
      <c r="F44" s="10">
        <v>2720.6</v>
      </c>
      <c r="G44" s="10">
        <v>2115.54</v>
      </c>
      <c r="H44" s="10">
        <v>1854.68</v>
      </c>
      <c r="I44" s="10">
        <v>2016.02</v>
      </c>
      <c r="J44" s="10">
        <v>1863.94</v>
      </c>
      <c r="K44" s="10">
        <v>2084.61</v>
      </c>
      <c r="L44" s="10">
        <v>2106.95</v>
      </c>
      <c r="M44" s="10">
        <v>1792.31</v>
      </c>
      <c r="N44" s="10">
        <v>1826.91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344723.5149</v>
      </c>
      <c r="D49" s="12">
        <f aca="true" t="shared" si="1" ref="D49:N49">SUM(D2:D48)</f>
        <v>311051.57859999995</v>
      </c>
      <c r="E49" s="12">
        <f t="shared" si="1"/>
        <v>316045.71420000005</v>
      </c>
      <c r="F49" s="12">
        <f t="shared" si="1"/>
        <v>334045.67710000003</v>
      </c>
      <c r="G49" s="12">
        <f t="shared" si="1"/>
        <v>318269.24280000007</v>
      </c>
      <c r="H49" s="12">
        <f t="shared" si="1"/>
        <v>430783.3947</v>
      </c>
      <c r="I49" s="12">
        <f t="shared" si="1"/>
        <v>361976.95290000003</v>
      </c>
      <c r="J49" s="12">
        <f t="shared" si="1"/>
        <v>348830.80329999997</v>
      </c>
      <c r="K49" s="12">
        <f t="shared" si="1"/>
        <v>339715.4283</v>
      </c>
      <c r="L49" s="12">
        <f t="shared" si="1"/>
        <v>347634.41010000004</v>
      </c>
      <c r="M49" s="12">
        <f t="shared" si="1"/>
        <v>356693.1936</v>
      </c>
      <c r="N49" s="12">
        <f t="shared" si="1"/>
        <v>331828.6559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&amp;C&amp;"Arial,Negrito"&amp;12 213 - CS AEROPORTO - 2012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B1">
      <pane ySplit="1" topLeftCell="A22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7109375" style="0" customWidth="1"/>
  </cols>
  <sheetData>
    <row r="1" spans="1:14" ht="12.75">
      <c r="A1" t="s">
        <v>35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184822.74</v>
      </c>
      <c r="D38" s="10">
        <v>167383.47</v>
      </c>
      <c r="E38" s="10">
        <v>161186.04</v>
      </c>
      <c r="F38" s="10">
        <v>155322.58</v>
      </c>
      <c r="G38" s="10">
        <v>151928.5</v>
      </c>
      <c r="H38" s="10">
        <v>166235.99</v>
      </c>
      <c r="I38" s="10">
        <v>172713.17</v>
      </c>
      <c r="J38" s="10">
        <v>122402.3</v>
      </c>
      <c r="K38" s="10">
        <v>123579.74</v>
      </c>
      <c r="L38" s="10">
        <v>113960.89</v>
      </c>
      <c r="M38" s="10">
        <v>122242.16</v>
      </c>
      <c r="N38" s="10">
        <v>113945.55</v>
      </c>
    </row>
    <row r="39" spans="2:14" ht="12.75">
      <c r="B39" s="5" t="s">
        <v>67</v>
      </c>
      <c r="C39" s="10">
        <f aca="true" t="shared" si="0" ref="C39:N39">C38*33%</f>
        <v>60991.5042</v>
      </c>
      <c r="D39" s="10">
        <f t="shared" si="0"/>
        <v>55236.5451</v>
      </c>
      <c r="E39" s="10">
        <f t="shared" si="0"/>
        <v>53191.393200000006</v>
      </c>
      <c r="F39" s="10">
        <f t="shared" si="0"/>
        <v>51256.4514</v>
      </c>
      <c r="G39" s="10">
        <f t="shared" si="0"/>
        <v>50136.405</v>
      </c>
      <c r="H39" s="10">
        <f t="shared" si="0"/>
        <v>54857.8767</v>
      </c>
      <c r="I39" s="10">
        <f t="shared" si="0"/>
        <v>56995.34610000001</v>
      </c>
      <c r="J39" s="10">
        <f t="shared" si="0"/>
        <v>40392.759000000005</v>
      </c>
      <c r="K39" s="10">
        <f t="shared" si="0"/>
        <v>40781.3142</v>
      </c>
      <c r="L39" s="10">
        <f t="shared" si="0"/>
        <v>37607.093700000005</v>
      </c>
      <c r="M39" s="10">
        <f t="shared" si="0"/>
        <v>40339.912800000006</v>
      </c>
      <c r="N39" s="10">
        <f t="shared" si="0"/>
        <v>37602.031500000005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245814.2442</v>
      </c>
      <c r="D49" s="12">
        <f aca="true" t="shared" si="1" ref="D49:N49">SUM(D2:D48)</f>
        <v>222620.01510000002</v>
      </c>
      <c r="E49" s="12">
        <f t="shared" si="1"/>
        <v>214377.43320000003</v>
      </c>
      <c r="F49" s="12">
        <f t="shared" si="1"/>
        <v>206579.03139999998</v>
      </c>
      <c r="G49" s="12">
        <f t="shared" si="1"/>
        <v>202064.905</v>
      </c>
      <c r="H49" s="12">
        <f t="shared" si="1"/>
        <v>221093.86669999998</v>
      </c>
      <c r="I49" s="12">
        <f t="shared" si="1"/>
        <v>229708.5161</v>
      </c>
      <c r="J49" s="12">
        <f t="shared" si="1"/>
        <v>162795.059</v>
      </c>
      <c r="K49" s="12">
        <f t="shared" si="1"/>
        <v>164361.0542</v>
      </c>
      <c r="L49" s="12">
        <f t="shared" si="1"/>
        <v>151567.9837</v>
      </c>
      <c r="M49" s="12">
        <f t="shared" si="1"/>
        <v>162582.07280000002</v>
      </c>
      <c r="N49" s="12">
        <f t="shared" si="1"/>
        <v>151547.5815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&amp;C&amp;"Arial,Negrito"&amp;12 003 - AMBULATÓRIO - 2012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1" sqref="N1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1" width="9.7109375" style="0" customWidth="1"/>
    <col min="12" max="12" width="11.7109375" style="0" customWidth="1"/>
    <col min="13" max="13" width="11.140625" style="0" customWidth="1"/>
    <col min="14" max="14" width="9.7109375" style="0" customWidth="1"/>
  </cols>
  <sheetData>
    <row r="1" spans="1:14" ht="12.75">
      <c r="A1" t="s">
        <v>47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51.7</v>
      </c>
      <c r="F2" s="10">
        <v>0</v>
      </c>
      <c r="G2" s="10">
        <v>0</v>
      </c>
      <c r="H2" s="10">
        <v>0</v>
      </c>
      <c r="I2" s="10">
        <v>51.7</v>
      </c>
      <c r="J2" s="10">
        <v>0</v>
      </c>
      <c r="K2" s="10">
        <v>0</v>
      </c>
      <c r="L2" s="10">
        <v>10.99</v>
      </c>
      <c r="M2" s="10">
        <v>10.99</v>
      </c>
      <c r="N2" s="10">
        <v>0</v>
      </c>
    </row>
    <row r="3" spans="2:14" ht="12.75">
      <c r="B3" s="9" t="s">
        <v>1</v>
      </c>
      <c r="C3" s="10">
        <v>134349.23</v>
      </c>
      <c r="D3" s="10">
        <v>92431.27</v>
      </c>
      <c r="E3" s="10">
        <v>78584.73</v>
      </c>
      <c r="F3" s="10">
        <v>83254.9</v>
      </c>
      <c r="G3" s="10">
        <v>83444.86</v>
      </c>
      <c r="H3" s="10">
        <v>82590.04</v>
      </c>
      <c r="I3" s="10">
        <v>87370.7</v>
      </c>
      <c r="J3" s="21">
        <v>77697.7</v>
      </c>
      <c r="K3" s="10">
        <v>79962.26</v>
      </c>
      <c r="L3" s="10">
        <v>106271.72</v>
      </c>
      <c r="M3" s="10">
        <v>124381.24</v>
      </c>
      <c r="N3" s="10">
        <v>116244.62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88567.4</v>
      </c>
      <c r="D11" s="10">
        <v>92817.03</v>
      </c>
      <c r="E11" s="10">
        <v>85074.44</v>
      </c>
      <c r="F11" s="10">
        <v>74496.96</v>
      </c>
      <c r="G11" s="10">
        <v>67057.51</v>
      </c>
      <c r="H11" s="10">
        <v>76109.09</v>
      </c>
      <c r="I11" s="10">
        <v>96080.12</v>
      </c>
      <c r="J11" s="10">
        <v>99581.74</v>
      </c>
      <c r="K11" s="10">
        <v>101260.66</v>
      </c>
      <c r="L11" s="10">
        <v>103735.97</v>
      </c>
      <c r="M11" s="10">
        <v>89063.1</v>
      </c>
      <c r="N11" s="10">
        <v>82579.64</v>
      </c>
    </row>
    <row r="12" spans="2:14" ht="12.75">
      <c r="B12" s="9" t="s">
        <v>6</v>
      </c>
      <c r="C12" s="10">
        <v>1625.81</v>
      </c>
      <c r="D12" s="10">
        <v>425.4</v>
      </c>
      <c r="E12" s="10">
        <v>721.51</v>
      </c>
      <c r="F12" s="10">
        <v>1803.62</v>
      </c>
      <c r="G12" s="10">
        <v>1486.26</v>
      </c>
      <c r="H12" s="10">
        <v>1100.74</v>
      </c>
      <c r="I12" s="10">
        <v>1444.81</v>
      </c>
      <c r="J12" s="10">
        <v>1738.4</v>
      </c>
      <c r="K12" s="10">
        <v>9353.93</v>
      </c>
      <c r="L12" s="10">
        <v>1009.18</v>
      </c>
      <c r="M12" s="10">
        <v>2343.81</v>
      </c>
      <c r="N12" s="10">
        <v>2188.96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62.01</v>
      </c>
      <c r="D14" s="10">
        <v>1.12</v>
      </c>
      <c r="E14" s="10">
        <v>0</v>
      </c>
      <c r="F14" s="10">
        <v>5.63</v>
      </c>
      <c r="G14" s="10">
        <v>35.89</v>
      </c>
      <c r="H14" s="10">
        <v>51.41</v>
      </c>
      <c r="I14" s="10">
        <v>15.83</v>
      </c>
      <c r="J14" s="10">
        <v>0</v>
      </c>
      <c r="K14" s="10">
        <v>61</v>
      </c>
      <c r="L14" s="10">
        <v>5.87</v>
      </c>
      <c r="M14" s="10">
        <v>3.65</v>
      </c>
      <c r="N14" s="10">
        <v>9.4</v>
      </c>
    </row>
    <row r="15" spans="2:14" ht="12.75">
      <c r="B15" s="9" t="s">
        <v>9</v>
      </c>
      <c r="C15" s="10">
        <v>0</v>
      </c>
      <c r="D15" s="10">
        <v>165.09</v>
      </c>
      <c r="E15" s="10">
        <v>387.43</v>
      </c>
      <c r="F15" s="10">
        <v>0</v>
      </c>
      <c r="G15" s="10">
        <v>7857.65</v>
      </c>
      <c r="H15" s="10">
        <v>964.64</v>
      </c>
      <c r="I15" s="10">
        <v>247.04</v>
      </c>
      <c r="J15" s="10">
        <v>404.29</v>
      </c>
      <c r="K15" s="10">
        <v>387.43</v>
      </c>
      <c r="L15" s="10">
        <v>404.29</v>
      </c>
      <c r="M15" s="10">
        <v>202.14</v>
      </c>
      <c r="N15" s="10">
        <v>247.04</v>
      </c>
    </row>
    <row r="16" spans="2:14" ht="12.75">
      <c r="B16" s="9" t="s">
        <v>10</v>
      </c>
      <c r="C16" s="10">
        <v>58357.32</v>
      </c>
      <c r="D16" s="10">
        <v>46305.95</v>
      </c>
      <c r="E16" s="10">
        <v>54833.07</v>
      </c>
      <c r="F16" s="10">
        <v>57571.52</v>
      </c>
      <c r="G16" s="10">
        <v>48979.74</v>
      </c>
      <c r="H16" s="10">
        <v>56209.9</v>
      </c>
      <c r="I16" s="10">
        <v>46159.92</v>
      </c>
      <c r="J16" s="10">
        <v>63262.83</v>
      </c>
      <c r="K16" s="10">
        <v>47601.64</v>
      </c>
      <c r="L16" s="10">
        <v>41297.4</v>
      </c>
      <c r="M16" s="10">
        <v>42364.62</v>
      </c>
      <c r="N16" s="10">
        <v>60714.62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19.47</v>
      </c>
      <c r="G18" s="10">
        <v>1.44</v>
      </c>
      <c r="H18" s="10">
        <v>0</v>
      </c>
      <c r="I18" s="10">
        <v>0</v>
      </c>
      <c r="J18" s="10">
        <v>0</v>
      </c>
      <c r="K18" s="10">
        <v>0</v>
      </c>
      <c r="L18" s="10">
        <v>14.47</v>
      </c>
      <c r="M18" s="10">
        <v>2.05</v>
      </c>
      <c r="N18" s="10">
        <v>0</v>
      </c>
    </row>
    <row r="19" spans="2:14" ht="12.75">
      <c r="B19" s="9" t="s">
        <v>12</v>
      </c>
      <c r="C19" s="10">
        <v>123.86</v>
      </c>
      <c r="D19" s="10">
        <v>0</v>
      </c>
      <c r="E19" s="10">
        <v>23.19</v>
      </c>
      <c r="F19" s="10">
        <v>69.63</v>
      </c>
      <c r="G19" s="10">
        <v>37.59</v>
      </c>
      <c r="H19" s="10">
        <v>2.09</v>
      </c>
      <c r="I19" s="10">
        <v>46.89</v>
      </c>
      <c r="J19" s="10">
        <v>11.37</v>
      </c>
      <c r="K19" s="10">
        <v>30.59</v>
      </c>
      <c r="L19" s="10">
        <v>27.96</v>
      </c>
      <c r="M19" s="10">
        <v>56.36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66.85</v>
      </c>
      <c r="D21" s="10">
        <v>15.16</v>
      </c>
      <c r="E21" s="10">
        <v>18.95</v>
      </c>
      <c r="F21" s="10">
        <v>18.95</v>
      </c>
      <c r="G21" s="10">
        <v>58.67</v>
      </c>
      <c r="H21" s="10">
        <v>59.72</v>
      </c>
      <c r="I21" s="10">
        <v>99.66</v>
      </c>
      <c r="J21" s="10">
        <v>52.96</v>
      </c>
      <c r="K21" s="10">
        <v>609.72</v>
      </c>
      <c r="L21" s="10">
        <v>24.37</v>
      </c>
      <c r="M21" s="10">
        <v>97.12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294.81</v>
      </c>
      <c r="D26" s="10">
        <v>0</v>
      </c>
      <c r="E26" s="10">
        <v>0</v>
      </c>
      <c r="F26" s="10">
        <v>0</v>
      </c>
      <c r="G26" s="10">
        <v>316.45</v>
      </c>
      <c r="H26" s="10">
        <v>0</v>
      </c>
      <c r="I26" s="10">
        <v>0</v>
      </c>
      <c r="J26" s="10">
        <v>0</v>
      </c>
      <c r="K26" s="10">
        <v>12579.99</v>
      </c>
      <c r="L26" s="10">
        <v>902646</v>
      </c>
      <c r="M26" s="10">
        <v>634500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2564.89</v>
      </c>
      <c r="D28" s="10">
        <v>3627.45</v>
      </c>
      <c r="E28" s="10">
        <v>1296.38</v>
      </c>
      <c r="F28" s="10">
        <v>2519.22</v>
      </c>
      <c r="G28" s="10">
        <v>4379.42</v>
      </c>
      <c r="H28" s="10">
        <v>1025.82</v>
      </c>
      <c r="I28" s="10">
        <v>5524.67</v>
      </c>
      <c r="J28" s="10">
        <v>4235.1</v>
      </c>
      <c r="K28" s="10">
        <v>4176.64</v>
      </c>
      <c r="L28" s="10">
        <v>3198.55</v>
      </c>
      <c r="M28" s="10">
        <v>7065.93</v>
      </c>
      <c r="N28" s="10">
        <v>88.49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13.62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16.26</v>
      </c>
      <c r="D36" s="10">
        <v>0</v>
      </c>
      <c r="E36" s="10">
        <v>0</v>
      </c>
      <c r="F36" s="10">
        <v>0</v>
      </c>
      <c r="G36" s="10">
        <v>30.4</v>
      </c>
      <c r="H36" s="10">
        <v>16.26</v>
      </c>
      <c r="I36" s="10">
        <v>6.59</v>
      </c>
      <c r="J36" s="10">
        <v>0</v>
      </c>
      <c r="K36" s="10">
        <v>0</v>
      </c>
      <c r="L36" s="10">
        <v>37.66</v>
      </c>
      <c r="M36" s="10">
        <v>0</v>
      </c>
      <c r="N36" s="10">
        <v>20.1</v>
      </c>
    </row>
    <row r="37" spans="2:14" ht="12.75">
      <c r="B37" s="9" t="s">
        <v>26</v>
      </c>
      <c r="C37" s="10">
        <v>0</v>
      </c>
      <c r="D37" s="10">
        <v>0</v>
      </c>
      <c r="E37" s="10">
        <v>2295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218968.37</v>
      </c>
      <c r="D38" s="10">
        <v>199402.92</v>
      </c>
      <c r="E38" s="10">
        <v>238901.88</v>
      </c>
      <c r="F38" s="10">
        <v>243240.85</v>
      </c>
      <c r="G38" s="10">
        <f>234379.39+10492.94</f>
        <v>244872.33000000002</v>
      </c>
      <c r="H38" s="10">
        <f>271966.58+28704.58</f>
        <v>300671.16000000003</v>
      </c>
      <c r="I38" s="10">
        <f>234616.29+24976.98</f>
        <v>259593.27000000002</v>
      </c>
      <c r="J38" s="10">
        <f>194837.22+22147.29</f>
        <v>216984.51</v>
      </c>
      <c r="K38" s="10">
        <f>193197.59+18927.67</f>
        <v>212125.26</v>
      </c>
      <c r="L38" s="10">
        <v>203406.73</v>
      </c>
      <c r="M38" s="10">
        <v>228724.99</v>
      </c>
      <c r="N38" s="10">
        <v>214827.14</v>
      </c>
    </row>
    <row r="39" spans="2:14" s="1" customFormat="1" ht="12.75">
      <c r="B39" s="5" t="s">
        <v>67</v>
      </c>
      <c r="C39" s="10">
        <f>C38*33%</f>
        <v>72259.5621</v>
      </c>
      <c r="D39" s="10">
        <f aca="true" t="shared" si="0" ref="D39:N39">D38*33%</f>
        <v>65802.9636</v>
      </c>
      <c r="E39" s="10">
        <f t="shared" si="0"/>
        <v>78837.6204</v>
      </c>
      <c r="F39" s="10">
        <f t="shared" si="0"/>
        <v>80269.4805</v>
      </c>
      <c r="G39" s="10">
        <f t="shared" si="0"/>
        <v>80807.86890000002</v>
      </c>
      <c r="H39" s="10">
        <f t="shared" si="0"/>
        <v>99221.48280000001</v>
      </c>
      <c r="I39" s="10">
        <f t="shared" si="0"/>
        <v>85665.77910000001</v>
      </c>
      <c r="J39" s="10">
        <f t="shared" si="0"/>
        <v>71604.8883</v>
      </c>
      <c r="K39" s="10">
        <f t="shared" si="0"/>
        <v>70001.3358</v>
      </c>
      <c r="L39" s="10">
        <f t="shared" si="0"/>
        <v>67124.2209</v>
      </c>
      <c r="M39" s="10">
        <f t="shared" si="0"/>
        <v>75479.2467</v>
      </c>
      <c r="N39" s="10">
        <f t="shared" si="0"/>
        <v>70892.95620000002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10.43</v>
      </c>
      <c r="D41" s="10">
        <v>29.41</v>
      </c>
      <c r="E41" s="10">
        <v>0</v>
      </c>
      <c r="F41" s="10">
        <v>0</v>
      </c>
      <c r="G41" s="10">
        <v>0</v>
      </c>
      <c r="H41" s="10">
        <v>27.14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8623.29</v>
      </c>
      <c r="D44" s="10">
        <v>8722.73</v>
      </c>
      <c r="E44" s="10">
        <v>7104.07</v>
      </c>
      <c r="F44" s="10">
        <v>7413.61</v>
      </c>
      <c r="G44" s="10">
        <v>7457.62</v>
      </c>
      <c r="H44" s="10">
        <v>7552.94</v>
      </c>
      <c r="I44" s="10">
        <v>7605.26</v>
      </c>
      <c r="J44" s="10">
        <v>7709.02</v>
      </c>
      <c r="K44" s="10">
        <v>7169</v>
      </c>
      <c r="L44" s="10">
        <v>7397.57</v>
      </c>
      <c r="M44" s="10">
        <v>6286.12</v>
      </c>
      <c r="N44" s="10">
        <v>7917.29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585914.7021000001</v>
      </c>
      <c r="D49" s="12">
        <f aca="true" t="shared" si="1" ref="D49:N49">SUM(D2:D48)</f>
        <v>509746.4936</v>
      </c>
      <c r="E49" s="12">
        <f t="shared" si="1"/>
        <v>548129.9704</v>
      </c>
      <c r="F49" s="12">
        <f t="shared" si="1"/>
        <v>550683.8405</v>
      </c>
      <c r="G49" s="12">
        <f t="shared" si="1"/>
        <v>546823.6989000001</v>
      </c>
      <c r="H49" s="12">
        <f t="shared" si="1"/>
        <v>625602.4328000001</v>
      </c>
      <c r="I49" s="12">
        <f t="shared" si="1"/>
        <v>589912.2391000001</v>
      </c>
      <c r="J49" s="12">
        <f t="shared" si="1"/>
        <v>543282.8083</v>
      </c>
      <c r="K49" s="12">
        <f t="shared" si="1"/>
        <v>545319.4558</v>
      </c>
      <c r="L49" s="12">
        <f t="shared" si="1"/>
        <v>1436612.9509</v>
      </c>
      <c r="M49" s="12">
        <f t="shared" si="1"/>
        <v>1210581.3667000001</v>
      </c>
      <c r="N49" s="12">
        <f t="shared" si="1"/>
        <v>555730.2562000001</v>
      </c>
    </row>
  </sheetData>
  <sheetProtection/>
  <printOptions horizontalCentered="1" verticalCentered="1"/>
  <pageMargins left="0.7874015748031497" right="0.7874015748031497" top="0.7874015748031497" bottom="0" header="0.5118110236220472" footer="0.5118110236220472"/>
  <pageSetup horizontalDpi="600" verticalDpi="600" orientation="landscape" paperSize="9" scale="85" r:id="rId1"/>
  <headerFooter alignWithMargins="0">
    <oddHeader>&amp;C&amp;"Arial,Negrito"&amp;12 216 - PA OURO VERDE - 2012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7109375" style="0" customWidth="1"/>
    <col min="3" max="14" width="9.7109375" style="0" customWidth="1"/>
  </cols>
  <sheetData>
    <row r="1" spans="1:14" ht="12.75">
      <c r="A1" t="s">
        <v>48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32.99</v>
      </c>
      <c r="D2" s="10">
        <v>0</v>
      </c>
      <c r="E2" s="10">
        <v>124.95</v>
      </c>
      <c r="F2" s="10">
        <v>0</v>
      </c>
      <c r="G2" s="10">
        <v>0</v>
      </c>
      <c r="H2" s="10">
        <v>119.57</v>
      </c>
      <c r="I2" s="10">
        <v>0</v>
      </c>
      <c r="J2" s="10">
        <v>0</v>
      </c>
      <c r="K2" s="10">
        <v>43.99</v>
      </c>
      <c r="L2" s="10">
        <v>65.99</v>
      </c>
      <c r="M2" s="10">
        <v>0</v>
      </c>
      <c r="N2" s="10">
        <v>0</v>
      </c>
    </row>
    <row r="3" spans="2:14" ht="12.75">
      <c r="B3" s="9" t="s">
        <v>1</v>
      </c>
      <c r="C3" s="10">
        <v>1327.69</v>
      </c>
      <c r="D3" s="10">
        <v>857.62</v>
      </c>
      <c r="E3" s="10">
        <v>1057.86</v>
      </c>
      <c r="F3" s="10">
        <v>1642.64</v>
      </c>
      <c r="G3" s="10">
        <v>1192.18</v>
      </c>
      <c r="H3" s="10">
        <v>593.74</v>
      </c>
      <c r="I3" s="10">
        <v>739.42</v>
      </c>
      <c r="J3" s="10">
        <v>549.22</v>
      </c>
      <c r="K3" s="10">
        <v>690.86</v>
      </c>
      <c r="L3" s="10">
        <v>715.5</v>
      </c>
      <c r="M3" s="10">
        <v>593.74</v>
      </c>
      <c r="N3" s="10">
        <v>549.22</v>
      </c>
    </row>
    <row r="4" spans="2:16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1341.73</v>
      </c>
      <c r="O4" s="20"/>
      <c r="P4" s="20"/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896.52</v>
      </c>
      <c r="D11" s="10">
        <v>549.56</v>
      </c>
      <c r="E11" s="10">
        <v>1068.95</v>
      </c>
      <c r="F11" s="10">
        <v>991.39</v>
      </c>
      <c r="G11" s="10">
        <v>2206.97</v>
      </c>
      <c r="H11" s="18">
        <v>0</v>
      </c>
      <c r="I11" s="10">
        <v>1341.73</v>
      </c>
      <c r="J11" s="10">
        <v>1571.4</v>
      </c>
      <c r="K11" s="10">
        <v>1441.44</v>
      </c>
      <c r="L11" s="10">
        <v>1449.94</v>
      </c>
      <c r="M11" s="10">
        <v>1437.75</v>
      </c>
      <c r="N11" s="10">
        <v>1299.06</v>
      </c>
    </row>
    <row r="12" spans="2:14" ht="12.75">
      <c r="B12" s="9" t="s">
        <v>6</v>
      </c>
      <c r="C12" s="10">
        <v>7106.93</v>
      </c>
      <c r="D12" s="10">
        <v>8380.23</v>
      </c>
      <c r="E12" s="10">
        <v>5810.26</v>
      </c>
      <c r="F12" s="10">
        <v>10172.39</v>
      </c>
      <c r="G12" s="10">
        <v>9459.92</v>
      </c>
      <c r="H12" s="10">
        <v>4257.73</v>
      </c>
      <c r="I12" s="10">
        <v>6435.8</v>
      </c>
      <c r="J12" s="10">
        <v>9101.95</v>
      </c>
      <c r="K12" s="10">
        <v>10263.59</v>
      </c>
      <c r="L12" s="10">
        <v>9464.83</v>
      </c>
      <c r="M12" s="10">
        <v>9964.97</v>
      </c>
      <c r="N12" s="10">
        <v>19790.29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312.38</v>
      </c>
      <c r="D14" s="10">
        <v>119.15</v>
      </c>
      <c r="E14" s="10">
        <v>156.08</v>
      </c>
      <c r="F14" s="10">
        <v>28.33</v>
      </c>
      <c r="G14" s="10">
        <v>306.81</v>
      </c>
      <c r="H14" s="10">
        <v>92.25</v>
      </c>
      <c r="I14" s="10">
        <v>237.44</v>
      </c>
      <c r="J14" s="10">
        <v>267.02</v>
      </c>
      <c r="K14" s="10">
        <v>345.24</v>
      </c>
      <c r="L14" s="10">
        <v>489.61</v>
      </c>
      <c r="M14" s="10">
        <v>66.4</v>
      </c>
      <c r="N14" s="10">
        <v>3.76</v>
      </c>
    </row>
    <row r="15" spans="2:14" ht="12.75">
      <c r="B15" s="9" t="s">
        <v>9</v>
      </c>
      <c r="C15" s="10">
        <v>3993.79</v>
      </c>
      <c r="D15" s="10">
        <v>7331.82</v>
      </c>
      <c r="E15" s="10">
        <v>8093.44</v>
      </c>
      <c r="F15" s="10">
        <v>16482.78</v>
      </c>
      <c r="G15" s="10">
        <v>16173.6</v>
      </c>
      <c r="H15" s="10">
        <v>13848.67</v>
      </c>
      <c r="I15" s="10">
        <v>3613.39</v>
      </c>
      <c r="J15" s="10">
        <v>7819.71</v>
      </c>
      <c r="K15" s="10">
        <v>15009.4</v>
      </c>
      <c r="L15" s="10">
        <v>9832.34</v>
      </c>
      <c r="M15" s="10">
        <v>7225.02</v>
      </c>
      <c r="N15" s="10">
        <v>7828.72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1.57</v>
      </c>
      <c r="D18" s="10">
        <v>1.57</v>
      </c>
      <c r="E18" s="10">
        <v>2.31</v>
      </c>
      <c r="F18" s="10">
        <v>18.7</v>
      </c>
      <c r="G18" s="10">
        <v>11.37</v>
      </c>
      <c r="H18" s="10">
        <v>135</v>
      </c>
      <c r="I18" s="10">
        <v>0</v>
      </c>
      <c r="J18" s="10">
        <v>0</v>
      </c>
      <c r="K18" s="10">
        <v>0</v>
      </c>
      <c r="L18" s="10">
        <v>15</v>
      </c>
      <c r="M18" s="10">
        <v>0</v>
      </c>
      <c r="N18" s="10">
        <v>0</v>
      </c>
    </row>
    <row r="19" spans="2:14" ht="12.75">
      <c r="B19" s="9" t="s">
        <v>12</v>
      </c>
      <c r="C19" s="10">
        <v>309.45</v>
      </c>
      <c r="D19" s="10">
        <v>490.1</v>
      </c>
      <c r="E19" s="10">
        <v>824.34</v>
      </c>
      <c r="F19" s="10">
        <v>37</v>
      </c>
      <c r="G19" s="10">
        <v>425.38</v>
      </c>
      <c r="H19" s="10">
        <v>199.16</v>
      </c>
      <c r="I19" s="10">
        <v>2523.82</v>
      </c>
      <c r="J19" s="10">
        <v>66.01</v>
      </c>
      <c r="K19" s="10">
        <v>176.22</v>
      </c>
      <c r="L19" s="10">
        <v>43.09</v>
      </c>
      <c r="M19" s="10">
        <v>246.93</v>
      </c>
      <c r="N19" s="10">
        <v>6.85</v>
      </c>
    </row>
    <row r="20" spans="2:14" ht="12.75">
      <c r="B20" s="9" t="s">
        <v>13</v>
      </c>
      <c r="C20" s="10">
        <v>501.25</v>
      </c>
      <c r="D20" s="10">
        <v>0</v>
      </c>
      <c r="E20" s="10">
        <v>211.45</v>
      </c>
      <c r="F20" s="10">
        <v>0</v>
      </c>
      <c r="G20" s="10">
        <v>98.21</v>
      </c>
      <c r="H20" s="10">
        <v>0</v>
      </c>
      <c r="I20" s="10">
        <v>0</v>
      </c>
      <c r="J20" s="10">
        <v>58</v>
      </c>
      <c r="K20" s="10">
        <v>58</v>
      </c>
      <c r="L20" s="10">
        <v>385.99</v>
      </c>
      <c r="M20" s="10">
        <v>443.99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21.88</v>
      </c>
      <c r="G21" s="10">
        <v>13.12</v>
      </c>
      <c r="H21" s="10">
        <v>0</v>
      </c>
      <c r="I21" s="10">
        <v>39.87</v>
      </c>
      <c r="J21" s="10">
        <v>0</v>
      </c>
      <c r="K21" s="10">
        <v>17.5</v>
      </c>
      <c r="L21" s="10">
        <v>0</v>
      </c>
      <c r="M21" s="10">
        <v>123.48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13.58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13.2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6618.62</v>
      </c>
      <c r="D26" s="10">
        <v>172.86</v>
      </c>
      <c r="E26" s="10">
        <v>400</v>
      </c>
      <c r="F26" s="10">
        <v>242.33</v>
      </c>
      <c r="G26" s="10">
        <v>4458.14</v>
      </c>
      <c r="H26" s="10">
        <v>0</v>
      </c>
      <c r="I26" s="10">
        <v>0</v>
      </c>
      <c r="J26" s="10">
        <v>0</v>
      </c>
      <c r="K26" s="10">
        <v>0</v>
      </c>
      <c r="L26" s="10">
        <v>26.92</v>
      </c>
      <c r="M26" s="10">
        <v>0</v>
      </c>
      <c r="N26" s="10">
        <v>107.7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18390.68</v>
      </c>
      <c r="D28" s="10">
        <v>19163.74</v>
      </c>
      <c r="E28" s="10">
        <v>25568.91</v>
      </c>
      <c r="F28" s="10">
        <v>22175.67</v>
      </c>
      <c r="G28" s="10">
        <v>21873.98</v>
      </c>
      <c r="H28" s="10">
        <v>20070.22</v>
      </c>
      <c r="I28" s="10">
        <v>21061.03</v>
      </c>
      <c r="J28" s="10">
        <v>28115.31</v>
      </c>
      <c r="K28" s="10">
        <v>22808.19</v>
      </c>
      <c r="L28" s="10">
        <v>25048.13</v>
      </c>
      <c r="M28" s="10">
        <v>18126.75</v>
      </c>
      <c r="N28" s="10">
        <v>27393.3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40.81</v>
      </c>
      <c r="G32" s="10">
        <v>253.69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12965.25</v>
      </c>
      <c r="D34" s="10">
        <v>12965.25</v>
      </c>
      <c r="E34" s="10">
        <v>12965.25</v>
      </c>
      <c r="F34" s="10">
        <v>12965.25</v>
      </c>
      <c r="G34" s="10">
        <v>17905.36</v>
      </c>
      <c r="H34" s="10">
        <v>13868.93</v>
      </c>
      <c r="I34" s="10">
        <v>13868.93</v>
      </c>
      <c r="J34" s="10">
        <v>13868.93</v>
      </c>
      <c r="K34" s="10">
        <v>13868.93</v>
      </c>
      <c r="L34" s="10">
        <v>13868.93</v>
      </c>
      <c r="M34" s="10">
        <v>13868.93</v>
      </c>
      <c r="N34" s="10">
        <v>13868.93</v>
      </c>
    </row>
    <row r="35" spans="2:14" ht="12.75">
      <c r="B35" s="9" t="s">
        <v>24</v>
      </c>
      <c r="C35" s="10">
        <v>5904.26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9.46</v>
      </c>
      <c r="E36" s="10">
        <v>2.57</v>
      </c>
      <c r="F36" s="10">
        <v>0</v>
      </c>
      <c r="G36" s="10">
        <v>17.24</v>
      </c>
      <c r="H36" s="10">
        <v>0</v>
      </c>
      <c r="I36" s="10">
        <v>0</v>
      </c>
      <c r="J36" s="10">
        <v>0</v>
      </c>
      <c r="K36" s="10">
        <v>0</v>
      </c>
      <c r="L36" s="10">
        <v>28.27</v>
      </c>
      <c r="M36" s="10">
        <v>0</v>
      </c>
      <c r="N36" s="10">
        <v>39.73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188466.86</v>
      </c>
      <c r="D38" s="10">
        <v>199340.4</v>
      </c>
      <c r="E38" s="10">
        <v>187716.09</v>
      </c>
      <c r="F38" s="10">
        <v>184750.94</v>
      </c>
      <c r="G38" s="10">
        <v>182714.66</v>
      </c>
      <c r="H38" s="10">
        <v>219031.62</v>
      </c>
      <c r="I38" s="10">
        <v>225820.62</v>
      </c>
      <c r="J38" s="10">
        <v>202065.05</v>
      </c>
      <c r="K38" s="10">
        <v>191842.78</v>
      </c>
      <c r="L38" s="10">
        <v>191196.62</v>
      </c>
      <c r="M38" s="10">
        <v>196839.83</v>
      </c>
      <c r="N38" s="10">
        <v>189762.44</v>
      </c>
    </row>
    <row r="39" spans="2:14" s="1" customFormat="1" ht="12.75">
      <c r="B39" s="5" t="s">
        <v>67</v>
      </c>
      <c r="C39" s="10">
        <f>C38*33%</f>
        <v>62194.063799999996</v>
      </c>
      <c r="D39" s="10">
        <f aca="true" t="shared" si="0" ref="D39:N39">D38*33%</f>
        <v>65782.332</v>
      </c>
      <c r="E39" s="10">
        <f t="shared" si="0"/>
        <v>61946.309700000005</v>
      </c>
      <c r="F39" s="10">
        <f t="shared" si="0"/>
        <v>60967.81020000001</v>
      </c>
      <c r="G39" s="10">
        <f t="shared" si="0"/>
        <v>60295.8378</v>
      </c>
      <c r="H39" s="10">
        <f t="shared" si="0"/>
        <v>72280.43460000001</v>
      </c>
      <c r="I39" s="10">
        <f t="shared" si="0"/>
        <v>74520.8046</v>
      </c>
      <c r="J39" s="10">
        <f t="shared" si="0"/>
        <v>66681.4665</v>
      </c>
      <c r="K39" s="10">
        <f t="shared" si="0"/>
        <v>63308.1174</v>
      </c>
      <c r="L39" s="10">
        <f t="shared" si="0"/>
        <v>63094.884600000005</v>
      </c>
      <c r="M39" s="10">
        <f t="shared" si="0"/>
        <v>64957.143899999995</v>
      </c>
      <c r="N39" s="10">
        <f t="shared" si="0"/>
        <v>62621.605200000005</v>
      </c>
    </row>
    <row r="40" spans="2:14" ht="12.75">
      <c r="B40" s="9" t="s">
        <v>33</v>
      </c>
      <c r="C40" s="10">
        <v>15359.15</v>
      </c>
      <c r="D40" s="10">
        <v>12040.35</v>
      </c>
      <c r="E40" s="10">
        <v>12152.18</v>
      </c>
      <c r="F40" s="10">
        <v>12651.53</v>
      </c>
      <c r="G40" s="10">
        <v>13471.56</v>
      </c>
      <c r="H40" s="10">
        <v>10536.68</v>
      </c>
      <c r="I40" s="10">
        <v>1532.15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826.95</v>
      </c>
      <c r="D41" s="10">
        <v>441.97</v>
      </c>
      <c r="E41" s="10">
        <v>799.77</v>
      </c>
      <c r="F41" s="10">
        <v>56.44</v>
      </c>
      <c r="G41" s="10">
        <v>266.39</v>
      </c>
      <c r="H41" s="10">
        <v>271.31</v>
      </c>
      <c r="I41" s="10">
        <v>0</v>
      </c>
      <c r="J41" s="10">
        <v>961.91</v>
      </c>
      <c r="K41" s="10">
        <v>157.21</v>
      </c>
      <c r="L41" s="10">
        <v>565.77</v>
      </c>
      <c r="M41" s="10">
        <v>864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1386.45</v>
      </c>
      <c r="D44" s="10">
        <v>1839.72</v>
      </c>
      <c r="E44" s="10">
        <v>1278.78</v>
      </c>
      <c r="F44" s="10">
        <v>1615.26</v>
      </c>
      <c r="G44" s="10">
        <v>1479.79</v>
      </c>
      <c r="H44" s="10">
        <v>1610.87</v>
      </c>
      <c r="I44" s="10">
        <v>1389.03</v>
      </c>
      <c r="J44" s="10">
        <v>1558.92</v>
      </c>
      <c r="K44" s="10">
        <v>1547.78</v>
      </c>
      <c r="L44" s="10">
        <v>1448.22</v>
      </c>
      <c r="M44" s="10">
        <v>1351.91</v>
      </c>
      <c r="N44" s="10">
        <v>1471.25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326594.85380000004</v>
      </c>
      <c r="D49" s="12">
        <f aca="true" t="shared" si="1" ref="D49:N49">SUM(D2:D48)</f>
        <v>335993.3619999999</v>
      </c>
      <c r="E49" s="12">
        <f t="shared" si="1"/>
        <v>326786.7297</v>
      </c>
      <c r="F49" s="12">
        <f t="shared" si="1"/>
        <v>331368.3802000001</v>
      </c>
      <c r="G49" s="12">
        <f t="shared" si="1"/>
        <v>339131.43779999996</v>
      </c>
      <c r="H49" s="12">
        <f t="shared" si="1"/>
        <v>363423.4146</v>
      </c>
      <c r="I49" s="12">
        <f t="shared" si="1"/>
        <v>359655.30460000003</v>
      </c>
      <c r="J49" s="12">
        <f t="shared" si="1"/>
        <v>339189.3864999999</v>
      </c>
      <c r="K49" s="12">
        <f t="shared" si="1"/>
        <v>328083.73740000004</v>
      </c>
      <c r="L49" s="12">
        <f t="shared" si="1"/>
        <v>324244.5246</v>
      </c>
      <c r="M49" s="12">
        <f t="shared" si="1"/>
        <v>322615.3338999999</v>
      </c>
      <c r="N49" s="12">
        <f t="shared" si="1"/>
        <v>332589.07519999996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&amp;C&amp;"Arial,Negrito"&amp;12 217 - CS SÃO CRISTOVÃO - 2012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49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5.17</v>
      </c>
      <c r="I2" s="10">
        <v>0</v>
      </c>
      <c r="J2" s="10">
        <v>0</v>
      </c>
      <c r="K2" s="10">
        <v>10.99</v>
      </c>
      <c r="L2" s="10">
        <v>10.99</v>
      </c>
      <c r="M2" s="10">
        <v>18.81</v>
      </c>
      <c r="N2" s="10">
        <v>0</v>
      </c>
    </row>
    <row r="3" spans="2:14" ht="12.75">
      <c r="B3" s="9" t="s">
        <v>1</v>
      </c>
      <c r="C3" s="10">
        <v>323.84</v>
      </c>
      <c r="D3" s="10">
        <v>138.92</v>
      </c>
      <c r="E3" s="10">
        <v>165.37</v>
      </c>
      <c r="F3" s="10">
        <v>152.5</v>
      </c>
      <c r="G3" s="10">
        <v>164.66</v>
      </c>
      <c r="H3" s="10">
        <v>140.34</v>
      </c>
      <c r="I3" s="10">
        <v>103.86</v>
      </c>
      <c r="J3" s="10">
        <v>103.86</v>
      </c>
      <c r="K3" s="10">
        <v>140.34</v>
      </c>
      <c r="L3" s="10">
        <v>407.6</v>
      </c>
      <c r="M3" s="10">
        <v>407.54</v>
      </c>
      <c r="N3" s="10">
        <v>427.78</v>
      </c>
    </row>
    <row r="4" spans="2:14" ht="12.75">
      <c r="B4" s="9" t="s">
        <v>2</v>
      </c>
      <c r="C4" s="10">
        <v>735</v>
      </c>
      <c r="D4" s="10">
        <v>735</v>
      </c>
      <c r="E4" s="10">
        <v>735</v>
      </c>
      <c r="F4" s="10">
        <v>735</v>
      </c>
      <c r="G4" s="10">
        <v>735</v>
      </c>
      <c r="H4" s="10">
        <v>735</v>
      </c>
      <c r="I4" s="10">
        <v>735</v>
      </c>
      <c r="J4" s="10">
        <v>735</v>
      </c>
      <c r="K4" s="10">
        <v>735</v>
      </c>
      <c r="L4" s="10">
        <v>735</v>
      </c>
      <c r="M4" s="10">
        <v>735</v>
      </c>
      <c r="N4" s="10">
        <v>735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20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1087.3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116.58</v>
      </c>
      <c r="D10" s="10">
        <v>135.63</v>
      </c>
      <c r="E10" s="10">
        <v>135.63</v>
      </c>
      <c r="F10" s="10">
        <v>134.07</v>
      </c>
      <c r="G10" s="10">
        <v>134.07</v>
      </c>
      <c r="H10" s="10">
        <v>67.03</v>
      </c>
      <c r="I10" s="10">
        <v>67.03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342.56</v>
      </c>
      <c r="D11" s="10">
        <v>446.69</v>
      </c>
      <c r="E11" s="10">
        <v>393.55</v>
      </c>
      <c r="F11" s="10">
        <v>368.51</v>
      </c>
      <c r="G11" s="10">
        <v>392.98</v>
      </c>
      <c r="H11" s="10">
        <v>299.45</v>
      </c>
      <c r="I11" s="10">
        <v>386.46</v>
      </c>
      <c r="J11" s="10">
        <v>471.68</v>
      </c>
      <c r="K11" s="10">
        <v>434.96</v>
      </c>
      <c r="L11" s="10">
        <v>412.97</v>
      </c>
      <c r="M11" s="10">
        <v>371.66</v>
      </c>
      <c r="N11" s="10">
        <v>337.16</v>
      </c>
    </row>
    <row r="12" spans="2:14" ht="12.75">
      <c r="B12" s="9" t="s">
        <v>6</v>
      </c>
      <c r="C12" s="10">
        <v>7774.89</v>
      </c>
      <c r="D12" s="10">
        <v>9734.95</v>
      </c>
      <c r="E12" s="10">
        <v>5240.14</v>
      </c>
      <c r="F12" s="10">
        <v>7156.8</v>
      </c>
      <c r="G12" s="10">
        <v>3407.81</v>
      </c>
      <c r="H12" s="10">
        <v>8551.86</v>
      </c>
      <c r="I12" s="10">
        <v>5009.19</v>
      </c>
      <c r="J12" s="10">
        <v>10947.31</v>
      </c>
      <c r="K12" s="10">
        <v>5088.16</v>
      </c>
      <c r="L12" s="10">
        <v>10198.26</v>
      </c>
      <c r="M12" s="10">
        <v>9272.53</v>
      </c>
      <c r="N12" s="10">
        <v>3807.29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173.05</v>
      </c>
      <c r="D14" s="10">
        <v>157.81</v>
      </c>
      <c r="E14" s="10">
        <v>75.78</v>
      </c>
      <c r="F14" s="10">
        <v>317.94</v>
      </c>
      <c r="G14" s="10">
        <v>81.63</v>
      </c>
      <c r="H14" s="10">
        <v>32.53</v>
      </c>
      <c r="I14" s="10">
        <v>47.49</v>
      </c>
      <c r="J14" s="10">
        <v>149.71</v>
      </c>
      <c r="K14" s="10">
        <v>231.85</v>
      </c>
      <c r="L14" s="10">
        <v>266.89</v>
      </c>
      <c r="M14" s="10">
        <v>291.83</v>
      </c>
      <c r="N14" s="10">
        <v>0</v>
      </c>
    </row>
    <row r="15" spans="2:14" ht="12.75">
      <c r="B15" s="9" t="s">
        <v>9</v>
      </c>
      <c r="C15" s="10">
        <v>3388.05</v>
      </c>
      <c r="D15" s="10">
        <v>1501.55</v>
      </c>
      <c r="E15" s="10">
        <v>2245.82</v>
      </c>
      <c r="F15" s="10">
        <v>5359.32</v>
      </c>
      <c r="G15" s="10">
        <v>4170.69</v>
      </c>
      <c r="H15" s="10">
        <v>2836.03</v>
      </c>
      <c r="I15" s="10">
        <v>2456.55</v>
      </c>
      <c r="J15" s="10">
        <v>4853.44</v>
      </c>
      <c r="K15" s="10">
        <v>1134.7</v>
      </c>
      <c r="L15" s="10">
        <v>2793.61</v>
      </c>
      <c r="M15" s="10">
        <v>2544.3</v>
      </c>
      <c r="N15" s="10">
        <v>2103.4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0.41</v>
      </c>
      <c r="D18" s="10">
        <v>0.41</v>
      </c>
      <c r="E18" s="10">
        <v>0.41</v>
      </c>
      <c r="F18" s="10">
        <v>11.61</v>
      </c>
      <c r="G18" s="10">
        <v>0.41</v>
      </c>
      <c r="H18" s="10">
        <v>54.31</v>
      </c>
      <c r="I18" s="10">
        <v>0</v>
      </c>
      <c r="J18" s="10">
        <v>2.05</v>
      </c>
      <c r="K18" s="10">
        <v>2.47</v>
      </c>
      <c r="L18" s="10">
        <v>16.94</v>
      </c>
      <c r="M18" s="10">
        <v>2.47</v>
      </c>
      <c r="N18" s="10">
        <v>0</v>
      </c>
    </row>
    <row r="19" spans="2:14" ht="12.75">
      <c r="B19" s="9" t="s">
        <v>12</v>
      </c>
      <c r="C19" s="10">
        <v>78.95</v>
      </c>
      <c r="D19" s="10">
        <v>48.61</v>
      </c>
      <c r="E19" s="10">
        <v>51.56</v>
      </c>
      <c r="F19" s="10">
        <v>132.31</v>
      </c>
      <c r="G19" s="10">
        <v>65.55</v>
      </c>
      <c r="H19" s="10">
        <v>54.48</v>
      </c>
      <c r="I19" s="10">
        <v>0</v>
      </c>
      <c r="J19" s="10">
        <v>130.16</v>
      </c>
      <c r="K19" s="10">
        <v>134.05</v>
      </c>
      <c r="L19" s="10">
        <v>108.34</v>
      </c>
      <c r="M19" s="10">
        <v>89.58</v>
      </c>
      <c r="N19" s="10">
        <v>31.53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98.21</v>
      </c>
      <c r="H20" s="10">
        <v>0</v>
      </c>
      <c r="I20" s="10">
        <v>0</v>
      </c>
      <c r="J20" s="10">
        <v>0</v>
      </c>
      <c r="K20" s="10">
        <v>54.13</v>
      </c>
      <c r="L20" s="10">
        <v>54.13</v>
      </c>
      <c r="M20" s="10">
        <v>125.12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13.12</v>
      </c>
      <c r="G21" s="10">
        <v>8.75</v>
      </c>
      <c r="H21" s="10">
        <v>0</v>
      </c>
      <c r="I21" s="10">
        <v>19.93</v>
      </c>
      <c r="J21" s="10">
        <v>4.37</v>
      </c>
      <c r="K21" s="10">
        <v>39.6</v>
      </c>
      <c r="L21" s="10">
        <v>0</v>
      </c>
      <c r="M21" s="10">
        <v>55.5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825.83</v>
      </c>
      <c r="D26" s="10">
        <v>0</v>
      </c>
      <c r="E26" s="10">
        <v>400</v>
      </c>
      <c r="F26" s="10">
        <v>17.95</v>
      </c>
      <c r="G26" s="10">
        <v>5331.68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5823.97</v>
      </c>
      <c r="D28" s="10">
        <v>4376.99</v>
      </c>
      <c r="E28" s="10">
        <v>5705.99</v>
      </c>
      <c r="F28" s="10">
        <v>5647.82</v>
      </c>
      <c r="G28" s="10">
        <v>5241.4</v>
      </c>
      <c r="H28" s="10">
        <v>6297.78</v>
      </c>
      <c r="I28" s="10">
        <v>4379.77</v>
      </c>
      <c r="J28" s="10">
        <v>6870.67</v>
      </c>
      <c r="K28" s="10">
        <v>6099.28</v>
      </c>
      <c r="L28" s="10">
        <v>7395.15</v>
      </c>
      <c r="M28" s="10">
        <v>5243.9</v>
      </c>
      <c r="N28" s="10">
        <v>5203.63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16.56</v>
      </c>
      <c r="G32" s="10">
        <v>0</v>
      </c>
      <c r="H32" s="10">
        <v>28.52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4646.19</v>
      </c>
      <c r="J35" s="10">
        <v>4646.19</v>
      </c>
      <c r="K35" s="10">
        <v>4646.19</v>
      </c>
      <c r="L35" s="10">
        <v>4646.19</v>
      </c>
      <c r="M35" s="10">
        <v>4646.19</v>
      </c>
      <c r="N35" s="10">
        <v>4646.19</v>
      </c>
    </row>
    <row r="36" spans="2:14" ht="12.75">
      <c r="B36" s="9" t="s">
        <v>25</v>
      </c>
      <c r="C36" s="10">
        <v>0</v>
      </c>
      <c r="D36" s="10">
        <v>2.57</v>
      </c>
      <c r="E36" s="10">
        <v>0</v>
      </c>
      <c r="F36" s="10">
        <v>4</v>
      </c>
      <c r="G36" s="10">
        <v>1.46</v>
      </c>
      <c r="H36" s="10">
        <v>0</v>
      </c>
      <c r="I36" s="10">
        <v>7.78</v>
      </c>
      <c r="J36" s="10">
        <v>25.14</v>
      </c>
      <c r="K36" s="10">
        <v>5.14</v>
      </c>
      <c r="L36" s="10">
        <v>13.56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96508.53</v>
      </c>
      <c r="D38" s="10">
        <v>85988.17</v>
      </c>
      <c r="E38" s="10">
        <v>88251.68</v>
      </c>
      <c r="F38" s="10">
        <v>89050.74</v>
      </c>
      <c r="G38" s="10">
        <v>85775.19</v>
      </c>
      <c r="H38" s="10">
        <v>113474.13</v>
      </c>
      <c r="I38" s="10">
        <v>108339.71</v>
      </c>
      <c r="J38" s="10">
        <v>92086.83</v>
      </c>
      <c r="K38" s="10">
        <v>94739.99</v>
      </c>
      <c r="L38" s="10">
        <v>94142.92</v>
      </c>
      <c r="M38" s="10">
        <v>90796.73</v>
      </c>
      <c r="N38" s="10">
        <v>95653.52</v>
      </c>
    </row>
    <row r="39" spans="2:14" s="1" customFormat="1" ht="12.75">
      <c r="B39" s="5" t="s">
        <v>67</v>
      </c>
      <c r="C39" s="10">
        <f>C38*33%</f>
        <v>31847.8149</v>
      </c>
      <c r="D39" s="10">
        <f aca="true" t="shared" si="0" ref="D39:N39">D38*33%</f>
        <v>28376.096100000002</v>
      </c>
      <c r="E39" s="10">
        <f t="shared" si="0"/>
        <v>29123.054399999997</v>
      </c>
      <c r="F39" s="10">
        <f t="shared" si="0"/>
        <v>29386.744200000005</v>
      </c>
      <c r="G39" s="10">
        <f t="shared" si="0"/>
        <v>28305.812700000002</v>
      </c>
      <c r="H39" s="10">
        <f t="shared" si="0"/>
        <v>37446.462900000006</v>
      </c>
      <c r="I39" s="10">
        <f t="shared" si="0"/>
        <v>35752.104300000006</v>
      </c>
      <c r="J39" s="10">
        <f t="shared" si="0"/>
        <v>30388.6539</v>
      </c>
      <c r="K39" s="10">
        <f t="shared" si="0"/>
        <v>31264.196700000004</v>
      </c>
      <c r="L39" s="10">
        <f t="shared" si="0"/>
        <v>31067.1636</v>
      </c>
      <c r="M39" s="10">
        <f t="shared" si="0"/>
        <v>29962.9209</v>
      </c>
      <c r="N39" s="10">
        <f t="shared" si="0"/>
        <v>31565.661600000003</v>
      </c>
    </row>
    <row r="40" spans="2:14" ht="12.75">
      <c r="B40" s="9" t="s">
        <v>33</v>
      </c>
      <c r="C40" s="10">
        <v>8507.07</v>
      </c>
      <c r="D40" s="10">
        <v>3320.65</v>
      </c>
      <c r="E40" s="10">
        <v>3320.65</v>
      </c>
      <c r="F40" s="10">
        <v>3320.65</v>
      </c>
      <c r="G40" s="10">
        <v>3320.65</v>
      </c>
      <c r="H40" s="10">
        <v>3503.55</v>
      </c>
      <c r="I40" s="10">
        <v>2060.18</v>
      </c>
      <c r="J40" s="10">
        <v>1369.07</v>
      </c>
      <c r="K40" s="10">
        <v>1391.23</v>
      </c>
      <c r="L40" s="10">
        <v>1812.43</v>
      </c>
      <c r="M40" s="10">
        <v>1391.23</v>
      </c>
      <c r="N40" s="10">
        <v>649.24</v>
      </c>
    </row>
    <row r="41" spans="2:14" ht="12.75">
      <c r="B41" s="9" t="s">
        <v>28</v>
      </c>
      <c r="C41" s="10">
        <v>24.18</v>
      </c>
      <c r="D41" s="10">
        <v>178.68</v>
      </c>
      <c r="E41" s="10">
        <v>23.99</v>
      </c>
      <c r="F41" s="10">
        <v>135.59</v>
      </c>
      <c r="G41" s="10">
        <v>0</v>
      </c>
      <c r="H41" s="10">
        <v>9.52</v>
      </c>
      <c r="I41" s="10">
        <v>0</v>
      </c>
      <c r="J41" s="10">
        <v>231.71</v>
      </c>
      <c r="K41" s="10">
        <v>563.88</v>
      </c>
      <c r="L41" s="10">
        <v>58.8</v>
      </c>
      <c r="M41" s="10">
        <v>76.08</v>
      </c>
      <c r="N41" s="10">
        <v>242.3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529.82</v>
      </c>
      <c r="D44" s="10">
        <v>707.62</v>
      </c>
      <c r="E44" s="10">
        <v>470.8</v>
      </c>
      <c r="F44" s="10">
        <v>487.35</v>
      </c>
      <c r="G44" s="10">
        <v>438.81</v>
      </c>
      <c r="H44" s="10">
        <v>484.43</v>
      </c>
      <c r="I44" s="10">
        <v>363.85</v>
      </c>
      <c r="J44" s="10">
        <v>556.4</v>
      </c>
      <c r="K44" s="10">
        <v>561.09</v>
      </c>
      <c r="L44" s="10">
        <v>483.68</v>
      </c>
      <c r="M44" s="10">
        <v>523.72</v>
      </c>
      <c r="N44" s="10">
        <v>0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163923.3849</v>
      </c>
      <c r="D49" s="12">
        <f aca="true" t="shared" si="1" ref="D49:N49">SUM(D2:D48)</f>
        <v>143091.54609999998</v>
      </c>
      <c r="E49" s="12">
        <f t="shared" si="1"/>
        <v>143700.62439999997</v>
      </c>
      <c r="F49" s="12">
        <f t="shared" si="1"/>
        <v>149689.78420000002</v>
      </c>
      <c r="G49" s="12">
        <f t="shared" si="1"/>
        <v>145903.9827</v>
      </c>
      <c r="H49" s="12">
        <f t="shared" si="1"/>
        <v>181442.5329</v>
      </c>
      <c r="I49" s="12">
        <f t="shared" si="1"/>
        <v>167148.8843</v>
      </c>
      <c r="J49" s="12">
        <f t="shared" si="1"/>
        <v>156346.03389999998</v>
      </c>
      <c r="K49" s="12">
        <f t="shared" si="1"/>
        <v>151138.3367</v>
      </c>
      <c r="L49" s="12">
        <f t="shared" si="1"/>
        <v>157398.41359999997</v>
      </c>
      <c r="M49" s="12">
        <f t="shared" si="1"/>
        <v>149328.9009</v>
      </c>
      <c r="N49" s="12">
        <f t="shared" si="1"/>
        <v>148176.49159999998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&amp;C&amp;"Arial,Negrito"&amp;12 218 - CS ITATINGA - 2012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28125" style="0" customWidth="1"/>
    <col min="3" max="14" width="9.7109375" style="0" customWidth="1"/>
  </cols>
  <sheetData>
    <row r="1" spans="1:14" ht="12.75">
      <c r="A1" t="s">
        <v>50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37.39</v>
      </c>
      <c r="F2" s="10">
        <v>0</v>
      </c>
      <c r="G2" s="10">
        <v>0</v>
      </c>
      <c r="H2" s="10">
        <v>83.38</v>
      </c>
      <c r="I2" s="10">
        <v>0</v>
      </c>
      <c r="J2" s="10">
        <v>0</v>
      </c>
      <c r="K2" s="10">
        <v>0</v>
      </c>
      <c r="L2" s="10">
        <v>0</v>
      </c>
      <c r="M2" s="10">
        <v>129.25</v>
      </c>
      <c r="N2" s="10">
        <v>0</v>
      </c>
    </row>
    <row r="3" spans="2:14" ht="12.75">
      <c r="B3" s="9" t="s">
        <v>1</v>
      </c>
      <c r="C3" s="10">
        <v>2103.73</v>
      </c>
      <c r="D3" s="10">
        <v>975.44</v>
      </c>
      <c r="E3" s="10">
        <v>713.85</v>
      </c>
      <c r="F3" s="10">
        <v>1070.99</v>
      </c>
      <c r="G3" s="10">
        <v>849.37</v>
      </c>
      <c r="H3" s="10">
        <v>754.39</v>
      </c>
      <c r="I3" s="10">
        <v>817.71</v>
      </c>
      <c r="J3" s="10">
        <v>817.71</v>
      </c>
      <c r="K3" s="10">
        <v>991.84</v>
      </c>
      <c r="L3" s="10">
        <v>818.25</v>
      </c>
      <c r="M3" s="10">
        <v>754.39</v>
      </c>
      <c r="N3" s="10">
        <v>786.05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47.44</v>
      </c>
      <c r="D10" s="10">
        <v>67.81</v>
      </c>
      <c r="E10" s="10">
        <v>67.81</v>
      </c>
      <c r="F10" s="10">
        <v>67.03</v>
      </c>
      <c r="G10" s="10">
        <v>67.03</v>
      </c>
      <c r="H10" s="10">
        <v>67.03</v>
      </c>
      <c r="I10" s="10">
        <v>67.03</v>
      </c>
      <c r="J10" s="10">
        <v>49.55</v>
      </c>
      <c r="K10" s="10">
        <v>49.55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1189.93</v>
      </c>
      <c r="D11" s="10">
        <v>1288.12</v>
      </c>
      <c r="E11" s="10">
        <v>1245.75</v>
      </c>
      <c r="F11" s="10">
        <v>1394.1</v>
      </c>
      <c r="G11" s="10">
        <v>1417.55</v>
      </c>
      <c r="H11" s="10">
        <v>1403.55</v>
      </c>
      <c r="I11" s="10">
        <v>1405.97</v>
      </c>
      <c r="J11" s="10">
        <v>1417.33</v>
      </c>
      <c r="K11" s="10">
        <v>1425.45</v>
      </c>
      <c r="L11" s="10">
        <v>41.43</v>
      </c>
      <c r="M11" s="10">
        <v>41</v>
      </c>
      <c r="N11" s="10">
        <v>36.74</v>
      </c>
    </row>
    <row r="12" spans="2:14" ht="12.75">
      <c r="B12" s="9" t="s">
        <v>6</v>
      </c>
      <c r="C12" s="10">
        <v>4486.71</v>
      </c>
      <c r="D12" s="10">
        <v>4562.82</v>
      </c>
      <c r="E12" s="10">
        <v>10570.22</v>
      </c>
      <c r="F12" s="10">
        <v>12124.15</v>
      </c>
      <c r="G12" s="10">
        <v>6534.54</v>
      </c>
      <c r="H12" s="10">
        <v>7085.01</v>
      </c>
      <c r="I12" s="10">
        <v>9521.65</v>
      </c>
      <c r="J12" s="10">
        <v>11684.01</v>
      </c>
      <c r="K12" s="10">
        <v>9700.92</v>
      </c>
      <c r="L12" s="10">
        <v>13340.64</v>
      </c>
      <c r="M12" s="10">
        <v>7675.34</v>
      </c>
      <c r="N12" s="10">
        <v>3799.3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677.48</v>
      </c>
      <c r="D14" s="10">
        <v>535.61</v>
      </c>
      <c r="E14" s="10">
        <v>509.47</v>
      </c>
      <c r="F14" s="10">
        <v>469.59</v>
      </c>
      <c r="G14" s="10">
        <v>589.28</v>
      </c>
      <c r="H14" s="10">
        <v>549.3</v>
      </c>
      <c r="I14" s="10">
        <v>0</v>
      </c>
      <c r="J14" s="10">
        <v>724.51</v>
      </c>
      <c r="K14" s="10">
        <v>420.57</v>
      </c>
      <c r="L14" s="10">
        <v>611.52</v>
      </c>
      <c r="M14" s="10">
        <v>451.24</v>
      </c>
      <c r="N14" s="10">
        <v>0</v>
      </c>
    </row>
    <row r="15" spans="2:14" ht="12.75">
      <c r="B15" s="9" t="s">
        <v>9</v>
      </c>
      <c r="C15" s="10">
        <v>10659.33</v>
      </c>
      <c r="D15" s="10">
        <v>11156.65</v>
      </c>
      <c r="E15" s="10">
        <v>8004.54</v>
      </c>
      <c r="F15" s="10">
        <v>19019.9</v>
      </c>
      <c r="G15" s="10">
        <v>11264.94</v>
      </c>
      <c r="H15" s="10">
        <v>11731.94</v>
      </c>
      <c r="I15" s="10">
        <v>12108.31</v>
      </c>
      <c r="J15" s="10">
        <v>11481.5</v>
      </c>
      <c r="K15" s="10">
        <v>15975.52</v>
      </c>
      <c r="L15" s="10">
        <v>10403.72</v>
      </c>
      <c r="M15" s="10">
        <v>14170.04</v>
      </c>
      <c r="N15" s="10">
        <v>4802.3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2.89</v>
      </c>
      <c r="D18" s="10">
        <v>2.89</v>
      </c>
      <c r="E18" s="10">
        <v>2.89</v>
      </c>
      <c r="F18" s="10">
        <v>40.39</v>
      </c>
      <c r="G18" s="10">
        <v>0</v>
      </c>
      <c r="H18" s="10">
        <v>240.45</v>
      </c>
      <c r="I18" s="10">
        <v>0</v>
      </c>
      <c r="J18" s="10">
        <v>90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497.03</v>
      </c>
      <c r="D19" s="10">
        <v>218.76</v>
      </c>
      <c r="E19" s="10">
        <v>8.9</v>
      </c>
      <c r="F19" s="10">
        <v>37</v>
      </c>
      <c r="G19" s="10">
        <v>0</v>
      </c>
      <c r="H19" s="10">
        <v>4.25</v>
      </c>
      <c r="I19" s="10">
        <v>0</v>
      </c>
      <c r="J19" s="10">
        <v>93.95</v>
      </c>
      <c r="K19" s="10">
        <v>47.06</v>
      </c>
      <c r="L19" s="10">
        <v>515.77</v>
      </c>
      <c r="M19" s="10">
        <v>241.65</v>
      </c>
      <c r="N19" s="10">
        <v>0</v>
      </c>
    </row>
    <row r="20" spans="2:14" ht="12.75">
      <c r="B20" s="9" t="s">
        <v>13</v>
      </c>
      <c r="C20" s="10">
        <v>253.74</v>
      </c>
      <c r="D20" s="10">
        <v>0</v>
      </c>
      <c r="E20" s="10">
        <v>0</v>
      </c>
      <c r="F20" s="10">
        <v>0</v>
      </c>
      <c r="G20" s="10">
        <v>98.21</v>
      </c>
      <c r="H20" s="10">
        <v>0</v>
      </c>
      <c r="I20" s="10">
        <v>0</v>
      </c>
      <c r="J20" s="10">
        <v>58</v>
      </c>
      <c r="K20" s="10">
        <v>145</v>
      </c>
      <c r="L20" s="10">
        <v>116</v>
      </c>
      <c r="M20" s="10">
        <v>0</v>
      </c>
      <c r="N20" s="10">
        <v>0</v>
      </c>
    </row>
    <row r="21" spans="2:14" ht="12.75">
      <c r="B21" s="9" t="s">
        <v>14</v>
      </c>
      <c r="C21" s="10">
        <v>17.5</v>
      </c>
      <c r="D21" s="10">
        <v>17.5</v>
      </c>
      <c r="E21" s="10">
        <v>17.5</v>
      </c>
      <c r="F21" s="10">
        <v>0</v>
      </c>
      <c r="G21" s="10">
        <v>0</v>
      </c>
      <c r="H21" s="10">
        <v>0</v>
      </c>
      <c r="I21" s="10">
        <v>19.93</v>
      </c>
      <c r="J21" s="10">
        <v>17.5</v>
      </c>
      <c r="K21" s="10">
        <v>17.5</v>
      </c>
      <c r="L21" s="10">
        <v>0</v>
      </c>
      <c r="M21" s="10">
        <v>1037.69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446.38</v>
      </c>
      <c r="D26" s="10">
        <v>0</v>
      </c>
      <c r="E26" s="10">
        <v>644</v>
      </c>
      <c r="F26" s="10">
        <v>98.72</v>
      </c>
      <c r="G26" s="10">
        <v>3815.23</v>
      </c>
      <c r="H26" s="10">
        <v>0</v>
      </c>
      <c r="I26" s="10">
        <v>0</v>
      </c>
      <c r="J26" s="10">
        <v>71.8</v>
      </c>
      <c r="K26" s="10">
        <v>0</v>
      </c>
      <c r="L26" s="10">
        <v>44.87</v>
      </c>
      <c r="M26" s="10">
        <v>0</v>
      </c>
      <c r="N26" s="10">
        <v>152.58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23934.94</v>
      </c>
      <c r="D28" s="10">
        <v>8823.5</v>
      </c>
      <c r="E28" s="10">
        <v>30855.79</v>
      </c>
      <c r="F28" s="10">
        <v>24988.8</v>
      </c>
      <c r="G28" s="10">
        <v>19427.46</v>
      </c>
      <c r="H28" s="10">
        <v>31247.18</v>
      </c>
      <c r="I28" s="10">
        <v>21026.64</v>
      </c>
      <c r="J28" s="10">
        <v>24715.12</v>
      </c>
      <c r="K28" s="10">
        <v>19755.5</v>
      </c>
      <c r="L28" s="10">
        <v>28716.09</v>
      </c>
      <c r="M28" s="10">
        <v>10615.4</v>
      </c>
      <c r="N28" s="10">
        <v>18199.84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53.67</v>
      </c>
      <c r="G32" s="10">
        <v>50</v>
      </c>
      <c r="H32" s="10">
        <v>136.76</v>
      </c>
      <c r="I32" s="10">
        <v>0</v>
      </c>
      <c r="J32" s="10">
        <v>12.45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11808.51</v>
      </c>
      <c r="D35" s="10">
        <v>13811.32</v>
      </c>
      <c r="E35" s="10">
        <v>13811.32</v>
      </c>
      <c r="F35" s="10">
        <v>13811.32</v>
      </c>
      <c r="G35" s="10">
        <v>13811.32</v>
      </c>
      <c r="H35" s="10">
        <v>13811.32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13.57</v>
      </c>
      <c r="H36" s="10">
        <v>5.67</v>
      </c>
      <c r="I36" s="10">
        <v>0</v>
      </c>
      <c r="J36" s="10">
        <v>23.14</v>
      </c>
      <c r="K36" s="10">
        <v>3.46</v>
      </c>
      <c r="L36" s="10">
        <v>15.23</v>
      </c>
      <c r="M36" s="10">
        <v>0</v>
      </c>
      <c r="N36" s="10">
        <v>24.33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203083.82</v>
      </c>
      <c r="D38" s="10">
        <v>195029.32</v>
      </c>
      <c r="E38" s="10">
        <v>195617.73</v>
      </c>
      <c r="F38" s="10">
        <v>196588.65</v>
      </c>
      <c r="G38" s="10">
        <v>199067.44</v>
      </c>
      <c r="H38" s="10">
        <v>251404.82</v>
      </c>
      <c r="I38" s="10">
        <v>218478.03</v>
      </c>
      <c r="J38" s="10">
        <v>218979.86</v>
      </c>
      <c r="K38" s="10">
        <v>231537.84</v>
      </c>
      <c r="L38" s="10">
        <v>228199.19</v>
      </c>
      <c r="M38" s="10">
        <v>227185.04</v>
      </c>
      <c r="N38" s="10">
        <v>227318.44</v>
      </c>
    </row>
    <row r="39" spans="2:14" s="1" customFormat="1" ht="12.75">
      <c r="B39" s="5" t="s">
        <v>67</v>
      </c>
      <c r="C39" s="10">
        <f>C38*33%</f>
        <v>67017.6606</v>
      </c>
      <c r="D39" s="10">
        <f aca="true" t="shared" si="0" ref="D39:N39">D38*33%</f>
        <v>64359.6756</v>
      </c>
      <c r="E39" s="10">
        <f t="shared" si="0"/>
        <v>64553.850900000005</v>
      </c>
      <c r="F39" s="10">
        <f t="shared" si="0"/>
        <v>64874.2545</v>
      </c>
      <c r="G39" s="10">
        <f t="shared" si="0"/>
        <v>65692.2552</v>
      </c>
      <c r="H39" s="10">
        <f t="shared" si="0"/>
        <v>82963.59060000001</v>
      </c>
      <c r="I39" s="10">
        <f t="shared" si="0"/>
        <v>72097.74990000001</v>
      </c>
      <c r="J39" s="10">
        <f t="shared" si="0"/>
        <v>72263.3538</v>
      </c>
      <c r="K39" s="10">
        <f t="shared" si="0"/>
        <v>76407.4872</v>
      </c>
      <c r="L39" s="10">
        <f t="shared" si="0"/>
        <v>75305.73270000001</v>
      </c>
      <c r="M39" s="10">
        <f t="shared" si="0"/>
        <v>74971.0632</v>
      </c>
      <c r="N39" s="10">
        <f t="shared" si="0"/>
        <v>75015.0852</v>
      </c>
    </row>
    <row r="40" spans="2:14" ht="12.75">
      <c r="B40" s="9" t="s">
        <v>33</v>
      </c>
      <c r="C40" s="10">
        <v>32341.23</v>
      </c>
      <c r="D40" s="10">
        <v>31270.55</v>
      </c>
      <c r="E40" s="10">
        <v>31078.49</v>
      </c>
      <c r="F40" s="10">
        <v>31704.37</v>
      </c>
      <c r="G40" s="10">
        <v>23730.83</v>
      </c>
      <c r="H40" s="10">
        <v>14823.34</v>
      </c>
      <c r="I40" s="10">
        <v>15609.75</v>
      </c>
      <c r="J40" s="10">
        <v>3507.88</v>
      </c>
      <c r="K40" s="10">
        <v>1369.07</v>
      </c>
      <c r="L40" s="10">
        <v>1369.07</v>
      </c>
      <c r="M40" s="10">
        <v>1369.08</v>
      </c>
      <c r="N40" s="10">
        <v>1576.33</v>
      </c>
    </row>
    <row r="41" spans="2:14" ht="12.75">
      <c r="B41" s="9" t="s">
        <v>28</v>
      </c>
      <c r="C41" s="10">
        <v>735.76</v>
      </c>
      <c r="D41" s="10">
        <v>546.78</v>
      </c>
      <c r="E41" s="10">
        <v>1549.48</v>
      </c>
      <c r="F41" s="10">
        <v>1670.61</v>
      </c>
      <c r="G41" s="10">
        <v>1869.93</v>
      </c>
      <c r="H41" s="10">
        <v>1099.85</v>
      </c>
      <c r="I41" s="10">
        <v>964.75</v>
      </c>
      <c r="J41" s="10">
        <v>1092.96</v>
      </c>
      <c r="K41" s="10">
        <v>602.75</v>
      </c>
      <c r="L41" s="10">
        <v>627.18</v>
      </c>
      <c r="M41" s="10">
        <v>172.68</v>
      </c>
      <c r="N41" s="10">
        <v>355.58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893.01</v>
      </c>
      <c r="D44" s="10">
        <v>1168.49</v>
      </c>
      <c r="E44" s="10">
        <v>816.61</v>
      </c>
      <c r="F44" s="10">
        <v>815.72</v>
      </c>
      <c r="G44" s="10">
        <v>776.71</v>
      </c>
      <c r="H44" s="10">
        <v>1069.77</v>
      </c>
      <c r="I44" s="10">
        <v>993.81</v>
      </c>
      <c r="J44" s="10">
        <v>1056.81</v>
      </c>
      <c r="K44" s="10">
        <v>977.68</v>
      </c>
      <c r="L44" s="10">
        <v>981.07</v>
      </c>
      <c r="M44" s="10">
        <v>928.24</v>
      </c>
      <c r="N44" s="10">
        <v>956.61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367976.2406</v>
      </c>
      <c r="D49" s="12">
        <f aca="true" t="shared" si="1" ref="D49:N49">SUM(D2:D48)</f>
        <v>341614.38560000004</v>
      </c>
      <c r="E49" s="12">
        <f t="shared" si="1"/>
        <v>367984.7409</v>
      </c>
      <c r="F49" s="12">
        <f t="shared" si="1"/>
        <v>376608.4144999999</v>
      </c>
      <c r="G49" s="12">
        <f t="shared" si="1"/>
        <v>359818.87520000007</v>
      </c>
      <c r="H49" s="12">
        <f t="shared" si="1"/>
        <v>426802.96060000005</v>
      </c>
      <c r="I49" s="12">
        <f t="shared" si="1"/>
        <v>367937.1799</v>
      </c>
      <c r="J49" s="12">
        <f t="shared" si="1"/>
        <v>362983.2838</v>
      </c>
      <c r="K49" s="12">
        <f t="shared" si="1"/>
        <v>374253.04720000003</v>
      </c>
      <c r="L49" s="12">
        <f t="shared" si="1"/>
        <v>375946.0827</v>
      </c>
      <c r="M49" s="12">
        <f t="shared" si="1"/>
        <v>354567.9532</v>
      </c>
      <c r="N49" s="12">
        <f t="shared" si="1"/>
        <v>347849.03520000004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&amp;C&amp;"Arial,Negrito"&amp;12 225 - CS UNIÃO DE BAIRROS - 2012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23" activePane="bottomLeft" state="frozen"/>
      <selection pane="topLeft" activeCell="L3" sqref="L3"/>
      <selection pane="bottomLeft" activeCell="O50" sqref="O50"/>
    </sheetView>
  </sheetViews>
  <sheetFormatPr defaultColWidth="9.140625" defaultRowHeight="12.75"/>
  <cols>
    <col min="1" max="1" width="0.13671875" style="0" customWidth="1"/>
    <col min="2" max="2" width="25.8515625" style="0" customWidth="1"/>
    <col min="3" max="14" width="12.00390625" style="0" customWidth="1"/>
    <col min="15" max="15" width="10.57421875" style="0" bestFit="1" customWidth="1"/>
  </cols>
  <sheetData>
    <row r="1" spans="1:14" ht="12.75">
      <c r="A1" t="s">
        <v>36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37.05</v>
      </c>
      <c r="F2" s="10">
        <v>0</v>
      </c>
      <c r="G2" s="10">
        <v>0</v>
      </c>
      <c r="H2" s="10">
        <v>135.73</v>
      </c>
      <c r="I2" s="10">
        <v>0</v>
      </c>
      <c r="J2" s="10">
        <v>0</v>
      </c>
      <c r="K2" s="10">
        <v>21.99</v>
      </c>
      <c r="L2" s="10">
        <v>21.99</v>
      </c>
      <c r="M2" s="10">
        <v>210.1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306.28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5" ht="12.75">
      <c r="B9" s="9" t="s">
        <v>58</v>
      </c>
      <c r="C9" s="10">
        <v>805334.3162222223</v>
      </c>
      <c r="D9" s="10">
        <v>552684.8062222223</v>
      </c>
      <c r="E9" s="10">
        <v>870828.1262222221</v>
      </c>
      <c r="F9" s="10">
        <v>697217.89</v>
      </c>
      <c r="G9" s="10">
        <v>758249.8462222222</v>
      </c>
      <c r="H9" s="10">
        <v>883015.3262222222</v>
      </c>
      <c r="I9" s="10">
        <v>1511214.98</v>
      </c>
      <c r="J9" s="10">
        <v>1076138</v>
      </c>
      <c r="K9" s="10">
        <v>1108261.3</v>
      </c>
      <c r="L9" s="10">
        <v>725579.74</v>
      </c>
      <c r="M9" s="10">
        <v>1098196.84</v>
      </c>
      <c r="N9" s="10">
        <v>154407.67</v>
      </c>
      <c r="O9" s="17"/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1157778.54</v>
      </c>
      <c r="D12" s="10">
        <v>724251.24</v>
      </c>
      <c r="E12" s="10">
        <v>724313.26</v>
      </c>
      <c r="F12" s="10">
        <v>19318.54</v>
      </c>
      <c r="G12" s="10">
        <v>4692.92</v>
      </c>
      <c r="H12" s="10">
        <v>7839.03</v>
      </c>
      <c r="I12" s="10">
        <v>3457.14</v>
      </c>
      <c r="J12" s="10">
        <v>8922.13</v>
      </c>
      <c r="K12" s="10">
        <v>5731.7</v>
      </c>
      <c r="L12" s="10">
        <v>15034.11</v>
      </c>
      <c r="M12" s="10">
        <v>4132.55</v>
      </c>
      <c r="N12" s="10">
        <v>3408.1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4.89</v>
      </c>
      <c r="D14" s="10">
        <v>0</v>
      </c>
      <c r="E14" s="10">
        <v>0</v>
      </c>
      <c r="F14" s="10">
        <v>0</v>
      </c>
      <c r="G14" s="10">
        <v>8.81</v>
      </c>
      <c r="H14" s="10">
        <v>0</v>
      </c>
      <c r="I14" s="10">
        <v>0</v>
      </c>
      <c r="J14" s="10">
        <v>2.87</v>
      </c>
      <c r="K14" s="10">
        <v>8.81</v>
      </c>
      <c r="L14" s="10">
        <v>6.73</v>
      </c>
      <c r="M14" s="10">
        <v>3.8</v>
      </c>
      <c r="N14" s="10">
        <v>0.97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200.23</v>
      </c>
      <c r="D19" s="10">
        <v>142.67</v>
      </c>
      <c r="E19" s="10">
        <v>260.74</v>
      </c>
      <c r="F19" s="10">
        <v>262.54</v>
      </c>
      <c r="G19" s="10">
        <v>136.23</v>
      </c>
      <c r="H19" s="10">
        <v>153.15</v>
      </c>
      <c r="I19" s="10">
        <v>0</v>
      </c>
      <c r="J19" s="10">
        <v>161.27</v>
      </c>
      <c r="K19" s="10">
        <v>117.26</v>
      </c>
      <c r="L19" s="10">
        <v>221.39</v>
      </c>
      <c r="M19" s="10">
        <v>118.25</v>
      </c>
      <c r="N19" s="10">
        <v>117.59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42448.45</v>
      </c>
      <c r="D21" s="10">
        <v>20030.22</v>
      </c>
      <c r="E21" s="10">
        <v>37974.23</v>
      </c>
      <c r="F21" s="10">
        <v>47461.04</v>
      </c>
      <c r="G21" s="10">
        <v>35412.95</v>
      </c>
      <c r="H21" s="10">
        <v>23330.21</v>
      </c>
      <c r="I21" s="10">
        <v>12804.35</v>
      </c>
      <c r="J21" s="10">
        <v>114227.17</v>
      </c>
      <c r="K21" s="10">
        <v>12280.29</v>
      </c>
      <c r="L21" s="10">
        <v>21719.68</v>
      </c>
      <c r="M21" s="10">
        <v>43819.5</v>
      </c>
      <c r="N21" s="10">
        <v>16009.95</v>
      </c>
    </row>
    <row r="22" spans="2:14" ht="12.75">
      <c r="B22" s="9" t="s">
        <v>15</v>
      </c>
      <c r="C22" s="10">
        <v>181.72</v>
      </c>
      <c r="D22" s="10">
        <v>111</v>
      </c>
      <c r="E22" s="10">
        <v>0</v>
      </c>
      <c r="F22" s="10">
        <v>0</v>
      </c>
      <c r="G22" s="10">
        <v>0</v>
      </c>
      <c r="H22" s="10">
        <v>28.36</v>
      </c>
      <c r="I22" s="10">
        <v>0</v>
      </c>
      <c r="J22" s="10">
        <v>0</v>
      </c>
      <c r="K22" s="10">
        <v>110.9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1.32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1834.5</v>
      </c>
      <c r="D26" s="10">
        <v>14.8</v>
      </c>
      <c r="E26" s="10">
        <v>739.38</v>
      </c>
      <c r="F26" s="10">
        <v>30566.39</v>
      </c>
      <c r="G26" s="10">
        <v>145868.98</v>
      </c>
      <c r="H26" s="10">
        <v>0</v>
      </c>
      <c r="I26" s="10">
        <v>0</v>
      </c>
      <c r="J26" s="10">
        <v>0</v>
      </c>
      <c r="K26" s="10">
        <v>0</v>
      </c>
      <c r="L26" s="10">
        <v>32.03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56.16</v>
      </c>
      <c r="D28" s="10">
        <v>6.37</v>
      </c>
      <c r="E28" s="10">
        <v>208.67</v>
      </c>
      <c r="F28" s="10">
        <v>6.86</v>
      </c>
      <c r="G28" s="10">
        <v>516.54</v>
      </c>
      <c r="H28" s="10">
        <v>129.58</v>
      </c>
      <c r="I28" s="10">
        <v>15.02</v>
      </c>
      <c r="J28" s="10">
        <v>450.1</v>
      </c>
      <c r="K28" s="10">
        <v>243.73</v>
      </c>
      <c r="L28" s="10">
        <v>256.54</v>
      </c>
      <c r="M28" s="10">
        <v>164.74</v>
      </c>
      <c r="N28" s="10">
        <v>78.98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2028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1047</v>
      </c>
      <c r="D33" s="10">
        <v>0</v>
      </c>
      <c r="E33" s="10">
        <v>0</v>
      </c>
      <c r="F33" s="10">
        <v>584014.54</v>
      </c>
      <c r="G33" s="10">
        <v>618629.58</v>
      </c>
      <c r="H33" s="10">
        <v>278273.45</v>
      </c>
      <c r="I33" s="10">
        <v>0</v>
      </c>
      <c r="J33" s="10">
        <v>817920.12</v>
      </c>
      <c r="K33" s="10">
        <v>10210.93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10372.2</v>
      </c>
      <c r="D34" s="10">
        <v>10372.2</v>
      </c>
      <c r="E34" s="10">
        <v>10372.2</v>
      </c>
      <c r="F34" s="10">
        <v>10372.2</v>
      </c>
      <c r="G34" s="10">
        <v>14324.28</v>
      </c>
      <c r="H34" s="10">
        <v>11095.14</v>
      </c>
      <c r="I34" s="10">
        <v>11095.14</v>
      </c>
      <c r="J34" s="10">
        <v>11095.14</v>
      </c>
      <c r="K34" s="10">
        <v>11095.14</v>
      </c>
      <c r="L34" s="10">
        <v>11095.14</v>
      </c>
      <c r="M34" s="10">
        <v>11095.14</v>
      </c>
      <c r="N34" s="10">
        <v>11095.14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307782.92</v>
      </c>
      <c r="D38" s="10">
        <v>279612.04</v>
      </c>
      <c r="E38" s="10">
        <v>261149.31</v>
      </c>
      <c r="F38" s="10">
        <v>270312.62</v>
      </c>
      <c r="G38" s="10">
        <v>265603.28</v>
      </c>
      <c r="H38" s="10">
        <v>325886.01</v>
      </c>
      <c r="I38" s="10">
        <v>321573.57</v>
      </c>
      <c r="J38" s="10">
        <v>271728.39</v>
      </c>
      <c r="K38" s="10">
        <v>278711.78</v>
      </c>
      <c r="L38" s="10">
        <v>275847.04</v>
      </c>
      <c r="M38" s="10">
        <v>283166.23</v>
      </c>
      <c r="N38" s="10">
        <v>288883.62</v>
      </c>
    </row>
    <row r="39" spans="2:14" ht="12.75">
      <c r="B39" s="5" t="s">
        <v>67</v>
      </c>
      <c r="C39" s="10">
        <f>C38*33%</f>
        <v>101568.3636</v>
      </c>
      <c r="D39" s="10">
        <f>D38*33%</f>
        <v>92271.9732</v>
      </c>
      <c r="E39" s="10">
        <f aca="true" t="shared" si="0" ref="E39:N39">E38*33%</f>
        <v>86179.2723</v>
      </c>
      <c r="F39" s="10">
        <f t="shared" si="0"/>
        <v>89203.1646</v>
      </c>
      <c r="G39" s="10">
        <f t="shared" si="0"/>
        <v>87649.08240000001</v>
      </c>
      <c r="H39" s="10">
        <f t="shared" si="0"/>
        <v>107542.3833</v>
      </c>
      <c r="I39" s="10">
        <f t="shared" si="0"/>
        <v>106119.27810000001</v>
      </c>
      <c r="J39" s="10">
        <f t="shared" si="0"/>
        <v>89670.3687</v>
      </c>
      <c r="K39" s="10">
        <f t="shared" si="0"/>
        <v>91974.8874</v>
      </c>
      <c r="L39" s="10">
        <f t="shared" si="0"/>
        <v>91029.5232</v>
      </c>
      <c r="M39" s="10">
        <f t="shared" si="0"/>
        <v>93444.8559</v>
      </c>
      <c r="N39" s="10">
        <f t="shared" si="0"/>
        <v>95331.5946</v>
      </c>
    </row>
    <row r="40" spans="2:14" s="1" customFormat="1" ht="12.75">
      <c r="B40" s="9" t="s">
        <v>33</v>
      </c>
      <c r="C40" s="10">
        <v>50859.98</v>
      </c>
      <c r="D40" s="10">
        <v>53431.05</v>
      </c>
      <c r="E40" s="10">
        <v>51305.2</v>
      </c>
      <c r="F40" s="10">
        <v>48252.16</v>
      </c>
      <c r="G40" s="10">
        <v>49041.71</v>
      </c>
      <c r="H40" s="10">
        <v>44344.32</v>
      </c>
      <c r="I40" s="10">
        <v>41151.58</v>
      </c>
      <c r="J40" s="10">
        <v>41258.54</v>
      </c>
      <c r="K40" s="10">
        <v>51602.64</v>
      </c>
      <c r="L40" s="10">
        <v>50429.02</v>
      </c>
      <c r="M40" s="10">
        <v>48848.81</v>
      </c>
      <c r="N40" s="10">
        <v>45723.28</v>
      </c>
    </row>
    <row r="41" spans="2:14" ht="12.75">
      <c r="B41" s="9" t="s">
        <v>28</v>
      </c>
      <c r="C41" s="10">
        <v>2.98</v>
      </c>
      <c r="D41" s="10">
        <v>0</v>
      </c>
      <c r="E41" s="10">
        <v>27.7</v>
      </c>
      <c r="F41" s="10">
        <v>0</v>
      </c>
      <c r="G41" s="10">
        <v>0</v>
      </c>
      <c r="H41" s="10">
        <v>0</v>
      </c>
      <c r="I41" s="10">
        <v>1.49</v>
      </c>
      <c r="J41" s="10">
        <v>0</v>
      </c>
      <c r="K41" s="10">
        <v>0</v>
      </c>
      <c r="L41" s="10">
        <v>43.9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773.34</v>
      </c>
      <c r="D44" s="10">
        <v>894.75</v>
      </c>
      <c r="E44" s="10">
        <v>776.58</v>
      </c>
      <c r="F44" s="10">
        <v>880.24</v>
      </c>
      <c r="G44" s="10">
        <v>844.86</v>
      </c>
      <c r="H44" s="10">
        <v>802.84</v>
      </c>
      <c r="I44" s="10">
        <v>815.15</v>
      </c>
      <c r="J44" s="10">
        <v>957.47</v>
      </c>
      <c r="K44" s="10">
        <v>955.12</v>
      </c>
      <c r="L44" s="10">
        <v>921.33</v>
      </c>
      <c r="M44" s="10">
        <v>1712.57</v>
      </c>
      <c r="N44" s="10">
        <v>905.95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5" ht="12.75">
      <c r="B49" s="11" t="s">
        <v>32</v>
      </c>
      <c r="C49" s="12">
        <f>SUM(C2:C48)</f>
        <v>2480256.579822222</v>
      </c>
      <c r="D49" s="12">
        <f aca="true" t="shared" si="1" ref="D49:N49">SUM(D2:D48)</f>
        <v>1733823.1194222223</v>
      </c>
      <c r="E49" s="12">
        <f t="shared" si="1"/>
        <v>2044171.718522222</v>
      </c>
      <c r="F49" s="12">
        <f t="shared" si="1"/>
        <v>1799897.5045999999</v>
      </c>
      <c r="G49" s="12">
        <f t="shared" si="1"/>
        <v>1980979.0686222222</v>
      </c>
      <c r="H49" s="12">
        <f t="shared" si="1"/>
        <v>1682575.5295222222</v>
      </c>
      <c r="I49" s="12">
        <f t="shared" si="1"/>
        <v>2008553.9781</v>
      </c>
      <c r="J49" s="12">
        <f t="shared" si="1"/>
        <v>2432531.5687</v>
      </c>
      <c r="K49" s="12">
        <f t="shared" si="1"/>
        <v>1571326.4774</v>
      </c>
      <c r="L49" s="12">
        <f t="shared" si="1"/>
        <v>1192238.1632</v>
      </c>
      <c r="M49" s="12">
        <f t="shared" si="1"/>
        <v>1584913.3859000003</v>
      </c>
      <c r="N49" s="12">
        <f t="shared" si="1"/>
        <v>615962.8446</v>
      </c>
      <c r="O49" s="16"/>
    </row>
    <row r="50" spans="2:14" ht="12.75">
      <c r="B50" s="14" t="s">
        <v>69</v>
      </c>
      <c r="C50" s="15">
        <v>290347</v>
      </c>
      <c r="D50" s="15">
        <v>289136</v>
      </c>
      <c r="E50" s="15">
        <v>335414</v>
      </c>
      <c r="F50" s="15">
        <v>301395</v>
      </c>
      <c r="G50" s="15">
        <v>144605</v>
      </c>
      <c r="H50" s="15">
        <v>281858</v>
      </c>
      <c r="I50" s="15">
        <v>156189</v>
      </c>
      <c r="J50" s="15">
        <v>391959</v>
      </c>
      <c r="K50" s="15">
        <v>309483</v>
      </c>
      <c r="L50" s="15">
        <v>320624</v>
      </c>
      <c r="M50" s="15">
        <v>280481</v>
      </c>
      <c r="N50" s="15">
        <v>240408</v>
      </c>
    </row>
  </sheetData>
  <sheetProtection/>
  <printOptions horizontalCentered="1" vertic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80" r:id="rId1"/>
  <headerFooter alignWithMargins="0">
    <oddHeader>&amp;C&amp;"Arial,Negrito"&amp;12 004 - LABORATÓRIO - 2012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7.140625" style="0" customWidth="1"/>
    <col min="3" max="3" width="9.7109375" style="0" customWidth="1"/>
    <col min="4" max="4" width="11.421875" style="0" customWidth="1"/>
    <col min="5" max="14" width="10.7109375" style="0" customWidth="1"/>
  </cols>
  <sheetData>
    <row r="1" spans="1:14" ht="12.75">
      <c r="A1" t="s">
        <v>37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29.03</v>
      </c>
      <c r="E2" s="10">
        <v>18.69</v>
      </c>
      <c r="F2" s="10">
        <v>0</v>
      </c>
      <c r="G2" s="10">
        <v>0</v>
      </c>
      <c r="H2" s="10">
        <v>47.18</v>
      </c>
      <c r="I2" s="10">
        <v>103.4</v>
      </c>
      <c r="J2" s="10">
        <v>0</v>
      </c>
      <c r="K2" s="10">
        <v>0</v>
      </c>
      <c r="L2" s="10">
        <v>43.99</v>
      </c>
      <c r="M2" s="10">
        <v>0</v>
      </c>
      <c r="N2" s="10">
        <v>0</v>
      </c>
    </row>
    <row r="3" spans="2:14" ht="12.75">
      <c r="B3" s="9" t="s">
        <v>1</v>
      </c>
      <c r="C3" s="10">
        <v>1632.01</v>
      </c>
      <c r="D3" s="10">
        <v>1568.43</v>
      </c>
      <c r="E3" s="10">
        <v>1072.21</v>
      </c>
      <c r="F3" s="10">
        <v>995.7</v>
      </c>
      <c r="G3" s="10">
        <v>1166.12</v>
      </c>
      <c r="H3" s="10">
        <v>947.1</v>
      </c>
      <c r="I3" s="10">
        <v>947.51</v>
      </c>
      <c r="J3" s="10">
        <v>991.66</v>
      </c>
      <c r="K3" s="10">
        <v>886.46</v>
      </c>
      <c r="L3" s="10">
        <v>911.26</v>
      </c>
      <c r="M3" s="10">
        <v>959.34</v>
      </c>
      <c r="N3" s="10">
        <v>922.9</v>
      </c>
    </row>
    <row r="4" spans="2:14" ht="12.75">
      <c r="B4" s="9" t="s">
        <v>2</v>
      </c>
      <c r="C4" s="10">
        <v>8942</v>
      </c>
      <c r="D4" s="10">
        <v>8942</v>
      </c>
      <c r="E4" s="10">
        <v>8942</v>
      </c>
      <c r="F4" s="10">
        <v>8942</v>
      </c>
      <c r="G4" s="10">
        <f>6342+2600</f>
        <v>8942</v>
      </c>
      <c r="H4" s="10">
        <v>8942</v>
      </c>
      <c r="I4" s="10">
        <v>8942</v>
      </c>
      <c r="J4" s="10">
        <v>8942</v>
      </c>
      <c r="K4" s="10">
        <v>8942</v>
      </c>
      <c r="L4" s="10">
        <v>8942</v>
      </c>
      <c r="M4" s="10">
        <v>8942</v>
      </c>
      <c r="N4" s="10">
        <v>8942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3775.74</v>
      </c>
      <c r="D6" s="10">
        <v>3650.55</v>
      </c>
      <c r="E6" s="10">
        <v>4759.57</v>
      </c>
      <c r="F6" s="10">
        <v>4666.73</v>
      </c>
      <c r="G6" s="10">
        <v>4030.25</v>
      </c>
      <c r="H6" s="10">
        <v>3770.2</v>
      </c>
      <c r="I6" s="10">
        <v>3339.69</v>
      </c>
      <c r="J6" s="10">
        <v>4068.88</v>
      </c>
      <c r="K6" s="10">
        <v>2988.6</v>
      </c>
      <c r="L6" s="10">
        <v>3424.94</v>
      </c>
      <c r="M6" s="10">
        <v>3166.59</v>
      </c>
      <c r="N6" s="10">
        <v>2993.91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27275.09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532.93</v>
      </c>
      <c r="D11" s="10">
        <v>584.46</v>
      </c>
      <c r="E11" s="10">
        <v>582.67</v>
      </c>
      <c r="F11" s="10">
        <v>540.21</v>
      </c>
      <c r="G11" s="10">
        <v>518.9</v>
      </c>
      <c r="H11" s="10">
        <v>542.25</v>
      </c>
      <c r="I11" s="10">
        <v>574.96</v>
      </c>
      <c r="J11" s="10">
        <v>569.93</v>
      </c>
      <c r="K11" s="10">
        <v>537.45</v>
      </c>
      <c r="L11" s="10">
        <v>651.06</v>
      </c>
      <c r="M11" s="10">
        <v>521.93</v>
      </c>
      <c r="N11" s="10">
        <v>497.13</v>
      </c>
    </row>
    <row r="12" spans="2:14" ht="12.75">
      <c r="B12" s="9" t="s">
        <v>6</v>
      </c>
      <c r="C12" s="10">
        <v>0</v>
      </c>
      <c r="D12" s="10">
        <v>9.96</v>
      </c>
      <c r="E12" s="10">
        <v>63</v>
      </c>
      <c r="F12" s="10">
        <v>0</v>
      </c>
      <c r="G12" s="10">
        <v>11896.05</v>
      </c>
      <c r="H12" s="10">
        <v>6267.97</v>
      </c>
      <c r="I12" s="10">
        <v>10711.7</v>
      </c>
      <c r="J12" s="10">
        <v>12262.82</v>
      </c>
      <c r="K12" s="10">
        <v>239.93</v>
      </c>
      <c r="L12" s="10">
        <v>8413.54</v>
      </c>
      <c r="M12" s="10">
        <v>0</v>
      </c>
      <c r="N12" s="10">
        <v>6699.41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1.7</v>
      </c>
      <c r="D14" s="10">
        <v>8.15</v>
      </c>
      <c r="E14" s="10">
        <v>0</v>
      </c>
      <c r="F14" s="10">
        <v>0</v>
      </c>
      <c r="G14" s="10">
        <v>0</v>
      </c>
      <c r="H14" s="10">
        <v>0</v>
      </c>
      <c r="I14" s="10">
        <v>0.27</v>
      </c>
      <c r="J14" s="10">
        <v>0</v>
      </c>
      <c r="K14" s="10">
        <v>0</v>
      </c>
      <c r="L14" s="10">
        <v>74</v>
      </c>
      <c r="M14" s="10">
        <v>0</v>
      </c>
      <c r="N14" s="10">
        <v>34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30</v>
      </c>
      <c r="D18" s="10">
        <v>0</v>
      </c>
      <c r="E18" s="10">
        <v>0</v>
      </c>
      <c r="F18" s="10">
        <v>0</v>
      </c>
      <c r="G18" s="10">
        <v>500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237.55</v>
      </c>
      <c r="D19" s="10">
        <v>137.78</v>
      </c>
      <c r="E19" s="10">
        <v>105.96</v>
      </c>
      <c r="F19" s="10">
        <v>178.53</v>
      </c>
      <c r="G19" s="10">
        <v>66.72</v>
      </c>
      <c r="H19" s="10">
        <v>27.47</v>
      </c>
      <c r="I19" s="10">
        <v>11.06</v>
      </c>
      <c r="J19" s="10">
        <v>148.61</v>
      </c>
      <c r="K19" s="10">
        <v>110.35</v>
      </c>
      <c r="L19" s="10">
        <v>15.96</v>
      </c>
      <c r="M19" s="10">
        <v>21.02</v>
      </c>
      <c r="N19" s="10">
        <v>207.13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98.21</v>
      </c>
      <c r="H20" s="10">
        <v>0</v>
      </c>
      <c r="I20" s="10">
        <v>0</v>
      </c>
      <c r="J20" s="10">
        <v>0</v>
      </c>
      <c r="K20" s="10">
        <v>73.3</v>
      </c>
      <c r="L20" s="10">
        <v>88.67</v>
      </c>
      <c r="M20" s="10">
        <v>102.3</v>
      </c>
      <c r="N20" s="10">
        <v>80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82.25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2.28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7301.04</v>
      </c>
      <c r="J35" s="10">
        <v>7301.04</v>
      </c>
      <c r="K35" s="10">
        <v>7301.04</v>
      </c>
      <c r="L35" s="10">
        <v>7301.04</v>
      </c>
      <c r="M35" s="10">
        <v>7301.04</v>
      </c>
      <c r="N35" s="10">
        <v>7301.04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160101.9</v>
      </c>
      <c r="D38" s="10">
        <v>161215.76</v>
      </c>
      <c r="E38" s="10">
        <v>145893.81</v>
      </c>
      <c r="F38" s="10">
        <v>143620.4</v>
      </c>
      <c r="G38" s="10">
        <v>141937.58</v>
      </c>
      <c r="H38" s="10">
        <v>167500.92</v>
      </c>
      <c r="I38" s="10">
        <v>153040.67</v>
      </c>
      <c r="J38" s="10">
        <v>131463.62</v>
      </c>
      <c r="K38" s="10">
        <v>144672.1</v>
      </c>
      <c r="L38" s="10">
        <v>140576.86</v>
      </c>
      <c r="M38" s="10">
        <v>148597.66</v>
      </c>
      <c r="N38" s="10">
        <v>150057.17</v>
      </c>
    </row>
    <row r="39" spans="2:14" s="1" customFormat="1" ht="12.75">
      <c r="B39" s="5" t="s">
        <v>67</v>
      </c>
      <c r="C39" s="10">
        <f>C38*33%</f>
        <v>52833.627</v>
      </c>
      <c r="D39" s="10">
        <f aca="true" t="shared" si="0" ref="D39:N39">D38*33%</f>
        <v>53201.200800000006</v>
      </c>
      <c r="E39" s="10">
        <f t="shared" si="0"/>
        <v>48144.9573</v>
      </c>
      <c r="F39" s="10">
        <f t="shared" si="0"/>
        <v>47394.732</v>
      </c>
      <c r="G39" s="10">
        <f t="shared" si="0"/>
        <v>46839.401399999995</v>
      </c>
      <c r="H39" s="10">
        <f t="shared" si="0"/>
        <v>55275.30360000001</v>
      </c>
      <c r="I39" s="10">
        <f t="shared" si="0"/>
        <v>50503.42110000001</v>
      </c>
      <c r="J39" s="10">
        <f t="shared" si="0"/>
        <v>43382.9946</v>
      </c>
      <c r="K39" s="10">
        <f t="shared" si="0"/>
        <v>47741.793000000005</v>
      </c>
      <c r="L39" s="10">
        <f t="shared" si="0"/>
        <v>46390.3638</v>
      </c>
      <c r="M39" s="10">
        <f t="shared" si="0"/>
        <v>49037.2278</v>
      </c>
      <c r="N39" s="10">
        <f t="shared" si="0"/>
        <v>49518.86610000001</v>
      </c>
    </row>
    <row r="40" spans="2:14" ht="12.75">
      <c r="B40" s="9" t="s">
        <v>33</v>
      </c>
      <c r="C40" s="10">
        <v>28681.78</v>
      </c>
      <c r="D40" s="10">
        <v>33216.2</v>
      </c>
      <c r="E40" s="10">
        <v>30167.43</v>
      </c>
      <c r="F40" s="10">
        <v>31735.84</v>
      </c>
      <c r="G40" s="10">
        <v>31166.48</v>
      </c>
      <c r="H40" s="10">
        <v>20604.23</v>
      </c>
      <c r="I40" s="10">
        <v>19778.09</v>
      </c>
      <c r="J40" s="10">
        <v>16881.09</v>
      </c>
      <c r="K40" s="10">
        <v>15086.32</v>
      </c>
      <c r="L40" s="10">
        <v>17198.2</v>
      </c>
      <c r="M40" s="10">
        <v>21299.41</v>
      </c>
      <c r="N40" s="10">
        <v>18608.05</v>
      </c>
    </row>
    <row r="41" spans="2:14" ht="12.75">
      <c r="B41" s="9" t="s">
        <v>28</v>
      </c>
      <c r="C41" s="10">
        <v>2.98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6.08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3910.31</v>
      </c>
      <c r="D44" s="10">
        <v>4312.92</v>
      </c>
      <c r="E44" s="10">
        <v>3105.87</v>
      </c>
      <c r="F44" s="10">
        <v>3382.09</v>
      </c>
      <c r="G44" s="10">
        <v>3430</v>
      </c>
      <c r="H44" s="10">
        <v>3588.74</v>
      </c>
      <c r="I44" s="10">
        <v>3685.68</v>
      </c>
      <c r="J44" s="10">
        <v>3582.45</v>
      </c>
      <c r="K44" s="10">
        <v>3186.77</v>
      </c>
      <c r="L44" s="10">
        <v>3566.28</v>
      </c>
      <c r="M44" s="10">
        <v>3173.15</v>
      </c>
      <c r="N44" s="10">
        <v>3277.92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160</v>
      </c>
      <c r="J47" s="10">
        <v>0</v>
      </c>
      <c r="K47" s="10">
        <v>279.8</v>
      </c>
      <c r="L47" s="10">
        <v>872.4</v>
      </c>
      <c r="M47" s="10">
        <v>436.2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265868.62700000004</v>
      </c>
      <c r="D49" s="12">
        <f aca="true" t="shared" si="1" ref="D49:N49">SUM(D2:D48)</f>
        <v>272062.5408</v>
      </c>
      <c r="E49" s="12">
        <f t="shared" si="1"/>
        <v>248042.2673</v>
      </c>
      <c r="F49" s="12">
        <f t="shared" si="1"/>
        <v>246642.332</v>
      </c>
      <c r="G49" s="12">
        <f t="shared" si="1"/>
        <v>257753.85139999999</v>
      </c>
      <c r="H49" s="12">
        <f t="shared" si="1"/>
        <v>273060.9336</v>
      </c>
      <c r="I49" s="12">
        <f t="shared" si="1"/>
        <v>264647.06110000005</v>
      </c>
      <c r="J49" s="12">
        <f t="shared" si="1"/>
        <v>262500.0046</v>
      </c>
      <c r="K49" s="12">
        <f t="shared" si="1"/>
        <v>237593.483</v>
      </c>
      <c r="L49" s="12">
        <f t="shared" si="1"/>
        <v>244026.49379999997</v>
      </c>
      <c r="M49" s="12">
        <f t="shared" si="1"/>
        <v>249105.4378</v>
      </c>
      <c r="N49" s="12">
        <f t="shared" si="1"/>
        <v>254687.09610000002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&amp;C&amp;"Arial,Negrito"&amp;12 190 - DISTRITO SUDOESTE - 2012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5.57421875" style="0" customWidth="1"/>
    <col min="3" max="3" width="10.140625" style="0" customWidth="1"/>
    <col min="4" max="8" width="8.7109375" style="0" customWidth="1"/>
    <col min="9" max="9" width="10.00390625" style="0" customWidth="1"/>
    <col min="10" max="14" width="8.7109375" style="0" customWidth="1"/>
  </cols>
  <sheetData>
    <row r="1" spans="1:14" ht="12.75">
      <c r="A1" t="s">
        <v>68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395.79</v>
      </c>
      <c r="D12" s="10">
        <v>778.53</v>
      </c>
      <c r="E12" s="10">
        <v>129.5</v>
      </c>
      <c r="F12" s="10">
        <v>832.89</v>
      </c>
      <c r="G12" s="10">
        <v>332.15</v>
      </c>
      <c r="H12" s="10">
        <v>862.46</v>
      </c>
      <c r="I12" s="10">
        <v>906.17</v>
      </c>
      <c r="J12" s="10">
        <v>190.86</v>
      </c>
      <c r="K12" s="10">
        <v>488.17</v>
      </c>
      <c r="L12" s="10">
        <v>211.86</v>
      </c>
      <c r="M12" s="10">
        <v>1008.82</v>
      </c>
      <c r="N12" s="10">
        <v>29.09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  <c r="H14" s="10">
        <v>1.96</v>
      </c>
      <c r="I14" s="10">
        <v>0</v>
      </c>
      <c r="J14" s="10">
        <v>0</v>
      </c>
      <c r="K14" s="10">
        <v>0</v>
      </c>
      <c r="L14" s="10">
        <v>1.9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8.89</v>
      </c>
      <c r="D19" s="10">
        <v>0</v>
      </c>
      <c r="E19" s="10">
        <v>0</v>
      </c>
      <c r="F19" s="10">
        <v>4.2</v>
      </c>
      <c r="G19" s="10">
        <v>5</v>
      </c>
      <c r="H19" s="10">
        <v>0</v>
      </c>
      <c r="I19" s="10">
        <v>0</v>
      </c>
      <c r="J19" s="10">
        <v>0</v>
      </c>
      <c r="K19" s="10">
        <v>0.8</v>
      </c>
      <c r="L19" s="10">
        <v>0</v>
      </c>
      <c r="M19" s="10">
        <v>5.96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906.77</v>
      </c>
      <c r="E26" s="10">
        <v>400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3022.04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72.78</v>
      </c>
      <c r="D28" s="10">
        <v>0</v>
      </c>
      <c r="E28" s="10">
        <v>0</v>
      </c>
      <c r="F28" s="10">
        <v>0</v>
      </c>
      <c r="G28" s="10">
        <v>64.55</v>
      </c>
      <c r="H28" s="10">
        <v>193.63</v>
      </c>
      <c r="I28" s="10">
        <v>0</v>
      </c>
      <c r="J28" s="10">
        <v>66.07</v>
      </c>
      <c r="K28" s="10">
        <v>128.65</v>
      </c>
      <c r="L28" s="10">
        <v>0</v>
      </c>
      <c r="M28" s="10">
        <v>0</v>
      </c>
      <c r="N28" s="10">
        <v>0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75594.64</v>
      </c>
      <c r="D38" s="10">
        <v>67518.26</v>
      </c>
      <c r="E38" s="10">
        <v>59622.17</v>
      </c>
      <c r="F38" s="10">
        <v>64937.39</v>
      </c>
      <c r="G38" s="10">
        <v>59273.09</v>
      </c>
      <c r="H38" s="10">
        <v>66670.31</v>
      </c>
      <c r="I38" s="10">
        <v>73750.58</v>
      </c>
      <c r="J38" s="10">
        <v>65705.22</v>
      </c>
      <c r="K38" s="10">
        <v>63299.96</v>
      </c>
      <c r="L38" s="10">
        <v>55507.41</v>
      </c>
      <c r="M38" s="10">
        <v>59681.9</v>
      </c>
      <c r="N38" s="10">
        <v>57586.87</v>
      </c>
    </row>
    <row r="39" spans="2:14" ht="12.75">
      <c r="B39" s="5" t="s">
        <v>67</v>
      </c>
      <c r="C39" s="10">
        <f>C38*33%</f>
        <v>24946.231200000002</v>
      </c>
      <c r="D39" s="10">
        <f aca="true" t="shared" si="0" ref="D39:N39">D38*33%</f>
        <v>22281.0258</v>
      </c>
      <c r="E39" s="10">
        <f t="shared" si="0"/>
        <v>19675.3161</v>
      </c>
      <c r="F39" s="10">
        <f t="shared" si="0"/>
        <v>21429.3387</v>
      </c>
      <c r="G39" s="10">
        <f t="shared" si="0"/>
        <v>19560.1197</v>
      </c>
      <c r="H39" s="10">
        <f t="shared" si="0"/>
        <v>22001.2023</v>
      </c>
      <c r="I39" s="10">
        <f t="shared" si="0"/>
        <v>24337.691400000003</v>
      </c>
      <c r="J39" s="10">
        <f t="shared" si="0"/>
        <v>21682.7226</v>
      </c>
      <c r="K39" s="10">
        <f t="shared" si="0"/>
        <v>20888.986800000002</v>
      </c>
      <c r="L39" s="10">
        <f t="shared" si="0"/>
        <v>18317.445300000003</v>
      </c>
      <c r="M39" s="10">
        <f t="shared" si="0"/>
        <v>19695.027000000002</v>
      </c>
      <c r="N39" s="10">
        <f t="shared" si="0"/>
        <v>19003.667100000002</v>
      </c>
    </row>
    <row r="40" spans="2:14" ht="12.75">
      <c r="B40" s="9" t="s">
        <v>33</v>
      </c>
      <c r="C40" s="10">
        <v>1391.69</v>
      </c>
      <c r="D40" s="10">
        <v>1394.89</v>
      </c>
      <c r="E40" s="10">
        <v>1394.89</v>
      </c>
      <c r="F40" s="10">
        <v>1458.03</v>
      </c>
      <c r="G40" s="10">
        <v>1419.29</v>
      </c>
      <c r="H40" s="10">
        <v>1480.99</v>
      </c>
      <c r="I40" s="10">
        <v>1480.99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166.8</v>
      </c>
      <c r="D41" s="10">
        <v>832.89</v>
      </c>
      <c r="E41" s="10">
        <v>0</v>
      </c>
      <c r="F41" s="10">
        <v>2141.44</v>
      </c>
      <c r="G41" s="10">
        <v>891.07</v>
      </c>
      <c r="H41" s="10">
        <v>1393.31</v>
      </c>
      <c r="I41" s="10">
        <v>2609.64</v>
      </c>
      <c r="J41" s="10">
        <v>527.8</v>
      </c>
      <c r="K41" s="10">
        <v>519.83</v>
      </c>
      <c r="L41" s="10">
        <v>1844.65</v>
      </c>
      <c r="M41" s="10">
        <v>797.86</v>
      </c>
      <c r="N41" s="10">
        <v>17.25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102576.82120000002</v>
      </c>
      <c r="D49" s="12">
        <f aca="true" t="shared" si="1" ref="D49:N49">SUM(D2:D48)</f>
        <v>93712.3658</v>
      </c>
      <c r="E49" s="12">
        <f t="shared" si="1"/>
        <v>81221.8761</v>
      </c>
      <c r="F49" s="12">
        <f t="shared" si="1"/>
        <v>90803.2887</v>
      </c>
      <c r="G49" s="12">
        <f t="shared" si="1"/>
        <v>81546.26969999999</v>
      </c>
      <c r="H49" s="12">
        <f t="shared" si="1"/>
        <v>92603.86230000001</v>
      </c>
      <c r="I49" s="12">
        <f t="shared" si="1"/>
        <v>103085.07140000002</v>
      </c>
      <c r="J49" s="12">
        <f t="shared" si="1"/>
        <v>88172.6726</v>
      </c>
      <c r="K49" s="12">
        <f t="shared" si="1"/>
        <v>85326.3968</v>
      </c>
      <c r="L49" s="12">
        <f t="shared" si="1"/>
        <v>75883.2653</v>
      </c>
      <c r="M49" s="12">
        <f t="shared" si="1"/>
        <v>84211.607</v>
      </c>
      <c r="N49" s="12">
        <f t="shared" si="1"/>
        <v>76636.8771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&amp;CCENTRO ESP. ODONT.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pane ySplit="1" topLeftCell="A25" activePane="bottomLeft" state="frozen"/>
      <selection pane="topLeft" activeCell="L3" sqref="L3"/>
      <selection pane="bottomLeft" activeCell="C26" sqref="C26:O2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  <col min="15" max="15" width="13.57421875" style="0" customWidth="1"/>
  </cols>
  <sheetData>
    <row r="1" spans="1:14" ht="12.75">
      <c r="A1" t="s">
        <v>38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199.4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128.7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19.6</v>
      </c>
      <c r="D14" s="10">
        <v>0</v>
      </c>
      <c r="E14" s="10">
        <v>750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130</v>
      </c>
      <c r="D18" s="10">
        <v>0</v>
      </c>
      <c r="E18" s="10">
        <v>0</v>
      </c>
      <c r="F18" s="10">
        <v>0</v>
      </c>
      <c r="G18" s="10">
        <v>55.4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0</v>
      </c>
      <c r="D19" s="10">
        <v>0</v>
      </c>
      <c r="E19" s="10">
        <v>229.44</v>
      </c>
      <c r="F19" s="10">
        <v>37</v>
      </c>
      <c r="G19" s="10">
        <v>0</v>
      </c>
      <c r="H19" s="10">
        <v>0</v>
      </c>
      <c r="I19" s="10">
        <v>0</v>
      </c>
      <c r="J19" s="10">
        <v>11.37</v>
      </c>
      <c r="K19" s="10">
        <v>10.18</v>
      </c>
      <c r="L19" s="10">
        <v>0</v>
      </c>
      <c r="M19" s="10">
        <v>0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58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357.04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18.65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1.32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5" ht="12.75">
      <c r="B26" s="9" t="s">
        <v>19</v>
      </c>
      <c r="C26" s="10">
        <v>288.92</v>
      </c>
      <c r="D26" s="10">
        <v>2015.15</v>
      </c>
      <c r="E26" s="10">
        <v>0</v>
      </c>
      <c r="F26" s="10">
        <v>0</v>
      </c>
      <c r="G26" s="10">
        <v>0</v>
      </c>
      <c r="H26" s="10">
        <v>1918.5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6">
        <f>SUM(C26:N26)</f>
        <v>4222.57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0.84</v>
      </c>
      <c r="H28" s="10">
        <v>257.67</v>
      </c>
      <c r="I28" s="10">
        <v>0</v>
      </c>
      <c r="J28" s="10">
        <v>0</v>
      </c>
      <c r="K28" s="10">
        <v>0</v>
      </c>
      <c r="L28" s="10">
        <v>0</v>
      </c>
      <c r="M28" s="10">
        <v>0.84</v>
      </c>
      <c r="N28" s="10">
        <v>0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1334.4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139698.65</v>
      </c>
      <c r="D38" s="10">
        <v>132679.77</v>
      </c>
      <c r="E38" s="10">
        <v>121230.24</v>
      </c>
      <c r="F38" s="10">
        <v>111614.82</v>
      </c>
      <c r="G38" s="10">
        <v>131860.43</v>
      </c>
      <c r="H38" s="10">
        <v>141835.28</v>
      </c>
      <c r="I38" s="10">
        <v>141823.13</v>
      </c>
      <c r="J38" s="10">
        <v>119653.4</v>
      </c>
      <c r="K38" s="10">
        <v>125798.16</v>
      </c>
      <c r="L38" s="10">
        <v>129626.06</v>
      </c>
      <c r="M38" s="10">
        <v>133615.11</v>
      </c>
      <c r="N38" s="10">
        <v>120124.54</v>
      </c>
    </row>
    <row r="39" spans="2:14" s="1" customFormat="1" ht="12.75">
      <c r="B39" s="5" t="s">
        <v>67</v>
      </c>
      <c r="C39" s="10">
        <f>C38*33%</f>
        <v>46100.5545</v>
      </c>
      <c r="D39" s="10">
        <f aca="true" t="shared" si="0" ref="D39:N39">D38*33%</f>
        <v>43784.3241</v>
      </c>
      <c r="E39" s="10">
        <f t="shared" si="0"/>
        <v>40005.9792</v>
      </c>
      <c r="F39" s="10">
        <f t="shared" si="0"/>
        <v>36832.890600000006</v>
      </c>
      <c r="G39" s="10">
        <f t="shared" si="0"/>
        <v>43513.9419</v>
      </c>
      <c r="H39" s="10">
        <f t="shared" si="0"/>
        <v>46805.642400000004</v>
      </c>
      <c r="I39" s="10">
        <f t="shared" si="0"/>
        <v>46801.632900000004</v>
      </c>
      <c r="J39" s="10">
        <f t="shared" si="0"/>
        <v>39485.622</v>
      </c>
      <c r="K39" s="10">
        <f t="shared" si="0"/>
        <v>41513.3928</v>
      </c>
      <c r="L39" s="10">
        <f t="shared" si="0"/>
        <v>42776.5998</v>
      </c>
      <c r="M39" s="10">
        <f t="shared" si="0"/>
        <v>44092.9863</v>
      </c>
      <c r="N39" s="10">
        <f t="shared" si="0"/>
        <v>39641.0982</v>
      </c>
    </row>
    <row r="40" spans="2:14" ht="12.75">
      <c r="B40" s="9" t="s">
        <v>33</v>
      </c>
      <c r="C40" s="10">
        <v>48513.68</v>
      </c>
      <c r="D40" s="10">
        <v>47020.85</v>
      </c>
      <c r="E40" s="10">
        <v>47078.16</v>
      </c>
      <c r="F40" s="10">
        <v>48475.01</v>
      </c>
      <c r="G40" s="10">
        <v>48512.29</v>
      </c>
      <c r="H40" s="10">
        <v>48976.71</v>
      </c>
      <c r="I40" s="10">
        <v>59336.23</v>
      </c>
      <c r="J40" s="10">
        <v>27700.11</v>
      </c>
      <c r="K40" s="10">
        <v>29399.36</v>
      </c>
      <c r="L40" s="10">
        <v>31364.56</v>
      </c>
      <c r="M40" s="10">
        <v>33563.3</v>
      </c>
      <c r="N40" s="10">
        <v>37293.39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199.38</v>
      </c>
      <c r="D44" s="10">
        <v>224.19</v>
      </c>
      <c r="E44" s="10">
        <v>0</v>
      </c>
      <c r="F44" s="10">
        <v>197.88</v>
      </c>
      <c r="G44" s="10">
        <v>199.27</v>
      </c>
      <c r="H44" s="10">
        <v>149.66</v>
      </c>
      <c r="I44" s="10">
        <v>187.68</v>
      </c>
      <c r="J44" s="10">
        <v>156.49</v>
      </c>
      <c r="K44" s="10">
        <v>114.92</v>
      </c>
      <c r="L44" s="10">
        <v>156.97</v>
      </c>
      <c r="M44" s="10">
        <v>147.8</v>
      </c>
      <c r="N44" s="10">
        <v>0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5" ht="12.75">
      <c r="B49" s="11" t="s">
        <v>32</v>
      </c>
      <c r="C49" s="12">
        <f>SUM(C2:C48)</f>
        <v>234950.78449999998</v>
      </c>
      <c r="D49" s="12">
        <f aca="true" t="shared" si="1" ref="D49:N49">SUM(D2:D48)</f>
        <v>225724.2841</v>
      </c>
      <c r="E49" s="12">
        <f t="shared" si="1"/>
        <v>209494.53920000003</v>
      </c>
      <c r="F49" s="12">
        <f t="shared" si="1"/>
        <v>197157.60060000003</v>
      </c>
      <c r="G49" s="12">
        <f t="shared" si="1"/>
        <v>225476.5719</v>
      </c>
      <c r="H49" s="12">
        <f t="shared" si="1"/>
        <v>239943.46240000002</v>
      </c>
      <c r="I49" s="12">
        <f t="shared" si="1"/>
        <v>248277.37290000002</v>
      </c>
      <c r="J49" s="12">
        <f t="shared" si="1"/>
        <v>187064.99199999997</v>
      </c>
      <c r="K49" s="12">
        <f t="shared" si="1"/>
        <v>196836.0128</v>
      </c>
      <c r="L49" s="12">
        <f t="shared" si="1"/>
        <v>203942.8398</v>
      </c>
      <c r="M49" s="12">
        <f t="shared" si="1"/>
        <v>211777.07629999996</v>
      </c>
      <c r="N49" s="12">
        <f t="shared" si="1"/>
        <v>197059.0282</v>
      </c>
      <c r="O49" s="16">
        <f>SUM(C49:N49)</f>
        <v>2577704.5647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80" r:id="rId1"/>
  <headerFooter alignWithMargins="0">
    <oddHeader>&amp;C&amp;"Arial,Negrito"&amp;12 195 - VISA SUDOESTE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39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18.69</v>
      </c>
      <c r="F2" s="10">
        <v>0</v>
      </c>
      <c r="G2" s="10">
        <v>0</v>
      </c>
      <c r="H2" s="10">
        <v>52.35</v>
      </c>
      <c r="I2" s="10">
        <v>0</v>
      </c>
      <c r="J2" s="10">
        <v>0</v>
      </c>
      <c r="K2" s="10">
        <v>10.99</v>
      </c>
      <c r="L2" s="10">
        <v>10.99</v>
      </c>
      <c r="M2" s="10">
        <v>0</v>
      </c>
      <c r="N2" s="10">
        <v>0</v>
      </c>
    </row>
    <row r="3" spans="2:14" ht="12.75">
      <c r="B3" s="9" t="s">
        <v>1</v>
      </c>
      <c r="C3" s="10">
        <v>666.21</v>
      </c>
      <c r="D3" s="10">
        <v>381.55</v>
      </c>
      <c r="E3" s="10">
        <v>515.24</v>
      </c>
      <c r="F3" s="10">
        <v>479.08</v>
      </c>
      <c r="G3" s="10">
        <v>430.52</v>
      </c>
      <c r="H3" s="10">
        <v>434.52</v>
      </c>
      <c r="I3" s="10">
        <v>458.84</v>
      </c>
      <c r="J3" s="10">
        <v>547.88</v>
      </c>
      <c r="K3" s="10">
        <v>649.08</v>
      </c>
      <c r="L3" s="10">
        <v>519.9</v>
      </c>
      <c r="M3" s="10">
        <v>499.32</v>
      </c>
      <c r="N3" s="10">
        <v>551.96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1101.33</v>
      </c>
      <c r="G7" s="10">
        <v>0</v>
      </c>
      <c r="H7" s="10">
        <v>0</v>
      </c>
      <c r="I7" s="10">
        <v>1425.67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69.13</v>
      </c>
      <c r="D10" s="10">
        <v>67.81</v>
      </c>
      <c r="E10" s="10">
        <v>67.81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231.86</v>
      </c>
      <c r="D11" s="10">
        <v>242.33</v>
      </c>
      <c r="E11" s="10">
        <v>236.73</v>
      </c>
      <c r="F11" s="10">
        <v>228.77</v>
      </c>
      <c r="G11" s="10">
        <v>213.58</v>
      </c>
      <c r="H11" s="10">
        <v>205.96</v>
      </c>
      <c r="I11" s="10">
        <v>217.29</v>
      </c>
      <c r="J11" s="10">
        <v>224.81</v>
      </c>
      <c r="K11" s="10">
        <v>216.1</v>
      </c>
      <c r="L11" s="10">
        <v>207.09</v>
      </c>
      <c r="M11" s="10">
        <v>249.15</v>
      </c>
      <c r="N11" s="10">
        <v>218.04</v>
      </c>
    </row>
    <row r="12" spans="2:14" ht="12.75">
      <c r="B12" s="9" t="s">
        <v>6</v>
      </c>
      <c r="C12" s="10">
        <v>237.43</v>
      </c>
      <c r="D12" s="10">
        <v>222.26</v>
      </c>
      <c r="E12" s="10">
        <v>577.41</v>
      </c>
      <c r="F12" s="10">
        <v>769.27</v>
      </c>
      <c r="G12" s="10">
        <v>353.21</v>
      </c>
      <c r="H12" s="10">
        <v>456.53</v>
      </c>
      <c r="I12" s="10">
        <v>544.27</v>
      </c>
      <c r="J12" s="10">
        <v>841.06</v>
      </c>
      <c r="K12" s="10">
        <v>580.98</v>
      </c>
      <c r="L12" s="10">
        <v>669.93</v>
      </c>
      <c r="M12" s="10">
        <v>522.83</v>
      </c>
      <c r="N12" s="10">
        <v>440.1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54.13</v>
      </c>
      <c r="D14" s="10">
        <v>54.19</v>
      </c>
      <c r="E14" s="10">
        <v>99.66</v>
      </c>
      <c r="F14" s="10">
        <v>61.35</v>
      </c>
      <c r="G14" s="10">
        <v>55.91</v>
      </c>
      <c r="H14" s="10">
        <v>57.04</v>
      </c>
      <c r="I14" s="10">
        <v>1.69</v>
      </c>
      <c r="J14" s="10">
        <v>75.75</v>
      </c>
      <c r="K14" s="10">
        <v>8.24</v>
      </c>
      <c r="L14" s="10">
        <v>56.12</v>
      </c>
      <c r="M14" s="10">
        <v>11.85</v>
      </c>
      <c r="N14" s="10">
        <v>65.07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28908.46</v>
      </c>
      <c r="D16" s="10">
        <v>26911.64</v>
      </c>
      <c r="E16" s="10">
        <v>30443.49</v>
      </c>
      <c r="F16" s="10">
        <v>30754.12</v>
      </c>
      <c r="G16" s="10">
        <v>27473.8</v>
      </c>
      <c r="H16" s="10">
        <v>30192.97</v>
      </c>
      <c r="I16" s="10">
        <v>23512.3</v>
      </c>
      <c r="J16" s="10">
        <v>38223.06</v>
      </c>
      <c r="K16" s="10">
        <v>24125.55</v>
      </c>
      <c r="L16" s="10">
        <v>21590.15</v>
      </c>
      <c r="M16" s="10">
        <v>24904.15</v>
      </c>
      <c r="N16" s="10">
        <v>33310.35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171.59</v>
      </c>
      <c r="D19" s="10">
        <v>153.87</v>
      </c>
      <c r="E19" s="10">
        <v>161.84</v>
      </c>
      <c r="F19" s="10">
        <v>174.97</v>
      </c>
      <c r="G19" s="10">
        <v>105.54</v>
      </c>
      <c r="H19" s="10">
        <v>124.27</v>
      </c>
      <c r="I19" s="10">
        <v>80.22</v>
      </c>
      <c r="J19" s="10">
        <v>229.22</v>
      </c>
      <c r="K19" s="10">
        <v>120.56</v>
      </c>
      <c r="L19" s="10">
        <v>106.07</v>
      </c>
      <c r="M19" s="10">
        <v>130.58</v>
      </c>
      <c r="N19" s="10">
        <v>212.8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48</v>
      </c>
      <c r="N20" s="10">
        <v>9.8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19.93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178.24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3274.22</v>
      </c>
      <c r="D26" s="10">
        <v>110.22</v>
      </c>
      <c r="E26" s="10">
        <v>0</v>
      </c>
      <c r="F26" s="10">
        <v>0</v>
      </c>
      <c r="G26" s="10">
        <v>111.91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3004.11</v>
      </c>
      <c r="D28" s="10">
        <v>2832.81</v>
      </c>
      <c r="E28" s="10">
        <v>1539.65</v>
      </c>
      <c r="F28" s="10">
        <v>2657.17</v>
      </c>
      <c r="G28" s="10">
        <v>2804.44</v>
      </c>
      <c r="H28" s="10">
        <v>2976.77</v>
      </c>
      <c r="I28" s="10">
        <v>1771.32</v>
      </c>
      <c r="J28" s="10">
        <v>3756.38</v>
      </c>
      <c r="K28" s="10">
        <v>2224.37</v>
      </c>
      <c r="L28" s="10">
        <v>3305.78</v>
      </c>
      <c r="M28" s="10">
        <v>2604.13</v>
      </c>
      <c r="N28" s="10">
        <v>3337.59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16.56</v>
      </c>
      <c r="G32" s="10">
        <v>33.13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10372.2</v>
      </c>
      <c r="D34" s="10">
        <v>10372.2</v>
      </c>
      <c r="E34" s="10">
        <v>10372.2</v>
      </c>
      <c r="F34" s="10">
        <v>10372.2</v>
      </c>
      <c r="G34" s="10">
        <v>14324.28</v>
      </c>
      <c r="H34" s="10">
        <v>11095.14</v>
      </c>
      <c r="I34" s="10">
        <v>11095.14</v>
      </c>
      <c r="J34" s="10">
        <v>11095.14</v>
      </c>
      <c r="K34" s="10">
        <v>11095.14</v>
      </c>
      <c r="L34" s="10">
        <v>11095.14</v>
      </c>
      <c r="M34" s="10">
        <v>11095.14</v>
      </c>
      <c r="N34" s="10">
        <v>11095.14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44219</v>
      </c>
      <c r="D38" s="10">
        <v>39141.12</v>
      </c>
      <c r="E38" s="10">
        <v>39378.11</v>
      </c>
      <c r="F38" s="10">
        <v>39145.2</v>
      </c>
      <c r="G38" s="10">
        <v>35091.15</v>
      </c>
      <c r="H38" s="10">
        <v>44603.25</v>
      </c>
      <c r="I38" s="10">
        <v>37310.38</v>
      </c>
      <c r="J38" s="10">
        <v>38933.84</v>
      </c>
      <c r="K38" s="10">
        <v>48701.92</v>
      </c>
      <c r="L38" s="10">
        <v>39442.95</v>
      </c>
      <c r="M38" s="10">
        <v>39887.42</v>
      </c>
      <c r="N38" s="10">
        <v>39752.16</v>
      </c>
    </row>
    <row r="39" spans="2:14" s="1" customFormat="1" ht="12.75">
      <c r="B39" s="5" t="s">
        <v>67</v>
      </c>
      <c r="C39" s="10">
        <f>C38*33%</f>
        <v>14592.27</v>
      </c>
      <c r="D39" s="10">
        <f aca="true" t="shared" si="0" ref="D39:N39">D38*33%</f>
        <v>12916.5696</v>
      </c>
      <c r="E39" s="10">
        <f t="shared" si="0"/>
        <v>12994.776300000001</v>
      </c>
      <c r="F39" s="10">
        <f t="shared" si="0"/>
        <v>12917.916</v>
      </c>
      <c r="G39" s="10">
        <f t="shared" si="0"/>
        <v>11580.079500000002</v>
      </c>
      <c r="H39" s="10">
        <f t="shared" si="0"/>
        <v>14719.0725</v>
      </c>
      <c r="I39" s="10">
        <f t="shared" si="0"/>
        <v>12312.4254</v>
      </c>
      <c r="J39" s="10">
        <f t="shared" si="0"/>
        <v>12848.1672</v>
      </c>
      <c r="K39" s="10">
        <f t="shared" si="0"/>
        <v>16071.633600000001</v>
      </c>
      <c r="L39" s="10">
        <f t="shared" si="0"/>
        <v>13016.173499999999</v>
      </c>
      <c r="M39" s="10">
        <f t="shared" si="0"/>
        <v>13162.8486</v>
      </c>
      <c r="N39" s="10">
        <f t="shared" si="0"/>
        <v>13118.212800000001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1149.38</v>
      </c>
      <c r="D44" s="10">
        <v>1073.14</v>
      </c>
      <c r="E44" s="10">
        <v>1041.32</v>
      </c>
      <c r="F44" s="10">
        <v>1258.95</v>
      </c>
      <c r="G44" s="10">
        <v>1043.48</v>
      </c>
      <c r="H44" s="10">
        <v>1039.84</v>
      </c>
      <c r="I44" s="10">
        <v>1126.25</v>
      </c>
      <c r="J44" s="10">
        <v>1148.22</v>
      </c>
      <c r="K44" s="10">
        <v>1109.94</v>
      </c>
      <c r="L44" s="10">
        <v>1057.97</v>
      </c>
      <c r="M44" s="10">
        <v>1142.23</v>
      </c>
      <c r="N44" s="10">
        <v>1231.69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106949.99</v>
      </c>
      <c r="D49" s="12">
        <f aca="true" t="shared" si="1" ref="D49:N49">SUM(D2:D48)</f>
        <v>94479.7096</v>
      </c>
      <c r="E49" s="12">
        <f t="shared" si="1"/>
        <v>97546.9263</v>
      </c>
      <c r="F49" s="12">
        <f t="shared" si="1"/>
        <v>99936.88599999998</v>
      </c>
      <c r="G49" s="12">
        <f t="shared" si="1"/>
        <v>93621.0295</v>
      </c>
      <c r="H49" s="12">
        <f t="shared" si="1"/>
        <v>106135.9525</v>
      </c>
      <c r="I49" s="12">
        <f t="shared" si="1"/>
        <v>89875.7254</v>
      </c>
      <c r="J49" s="12">
        <f t="shared" si="1"/>
        <v>107923.52719999998</v>
      </c>
      <c r="K49" s="12">
        <f t="shared" si="1"/>
        <v>104914.5036</v>
      </c>
      <c r="L49" s="12">
        <f t="shared" si="1"/>
        <v>91078.2635</v>
      </c>
      <c r="M49" s="12">
        <f t="shared" si="1"/>
        <v>94257.6486</v>
      </c>
      <c r="N49" s="12">
        <f t="shared" si="1"/>
        <v>103342.91280000002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&amp;C&amp;"Arial,Negrito"&amp;12 196 - CAPS DAVID CAPISTRANO - 2012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1" sqref="N1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40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0</v>
      </c>
      <c r="D12" s="10">
        <v>29.08</v>
      </c>
      <c r="E12" s="10">
        <v>71.05</v>
      </c>
      <c r="F12" s="10">
        <v>239.35</v>
      </c>
      <c r="G12" s="10">
        <v>120</v>
      </c>
      <c r="H12" s="10">
        <v>0</v>
      </c>
      <c r="I12" s="10">
        <v>0</v>
      </c>
      <c r="J12" s="10">
        <v>119.86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17.06</v>
      </c>
      <c r="D19" s="10">
        <v>0</v>
      </c>
      <c r="E19" s="10">
        <v>0</v>
      </c>
      <c r="F19" s="10">
        <v>37</v>
      </c>
      <c r="G19" s="10">
        <v>19.45</v>
      </c>
      <c r="H19" s="10">
        <v>0</v>
      </c>
      <c r="I19" s="10">
        <v>5.64</v>
      </c>
      <c r="J19" s="10">
        <v>11.37</v>
      </c>
      <c r="K19" s="10">
        <v>0</v>
      </c>
      <c r="L19" s="10">
        <v>0</v>
      </c>
      <c r="M19" s="10">
        <v>0</v>
      </c>
      <c r="N19" s="10">
        <v>0</v>
      </c>
    </row>
    <row r="20" spans="2:14" ht="12.75">
      <c r="B20" s="9" t="s">
        <v>13</v>
      </c>
      <c r="C20" s="10">
        <v>189.05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84.41</v>
      </c>
      <c r="E21" s="10">
        <v>151.8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7926.5</v>
      </c>
      <c r="E26" s="10">
        <v>0</v>
      </c>
      <c r="F26" s="10">
        <v>0</v>
      </c>
      <c r="G26" s="10">
        <v>1835.4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5960.53</v>
      </c>
      <c r="D38" s="10">
        <v>5939.19</v>
      </c>
      <c r="E38" s="10">
        <v>5939.19</v>
      </c>
      <c r="F38" s="10">
        <v>5939.19</v>
      </c>
      <c r="G38" s="10">
        <v>5939.19</v>
      </c>
      <c r="H38" s="10">
        <v>6523.51</v>
      </c>
      <c r="I38" s="10">
        <v>10393.49</v>
      </c>
      <c r="J38" s="10">
        <v>23603.92</v>
      </c>
      <c r="K38" s="10">
        <v>20068.92</v>
      </c>
      <c r="L38" s="10">
        <v>14545.58</v>
      </c>
      <c r="M38" s="10">
        <v>17864.26</v>
      </c>
      <c r="N38" s="10">
        <v>15698.82</v>
      </c>
    </row>
    <row r="39" spans="2:14" ht="12.75">
      <c r="B39" s="5" t="s">
        <v>67</v>
      </c>
      <c r="C39" s="10">
        <f>C38*33%</f>
        <v>1966.9749</v>
      </c>
      <c r="D39" s="10">
        <f aca="true" t="shared" si="0" ref="D39:N39">D38*33%</f>
        <v>1959.9327</v>
      </c>
      <c r="E39" s="10">
        <f t="shared" si="0"/>
        <v>1959.9327</v>
      </c>
      <c r="F39" s="10">
        <f t="shared" si="0"/>
        <v>1959.9327</v>
      </c>
      <c r="G39" s="10">
        <f t="shared" si="0"/>
        <v>1959.9327</v>
      </c>
      <c r="H39" s="10">
        <f t="shared" si="0"/>
        <v>2152.7583</v>
      </c>
      <c r="I39" s="10">
        <f t="shared" si="0"/>
        <v>3429.8517</v>
      </c>
      <c r="J39" s="10">
        <f t="shared" si="0"/>
        <v>7789.2936</v>
      </c>
      <c r="K39" s="10">
        <f t="shared" si="0"/>
        <v>6622.7436</v>
      </c>
      <c r="L39" s="10">
        <f t="shared" si="0"/>
        <v>4800.0414</v>
      </c>
      <c r="M39" s="10">
        <f t="shared" si="0"/>
        <v>5895.2058</v>
      </c>
      <c r="N39" s="10">
        <f t="shared" si="0"/>
        <v>5180.6106</v>
      </c>
    </row>
    <row r="40" spans="2:14" s="1" customFormat="1" ht="12.75">
      <c r="B40" s="9" t="s">
        <v>33</v>
      </c>
      <c r="C40" s="10">
        <v>10359.7</v>
      </c>
      <c r="D40" s="10">
        <v>9618.52</v>
      </c>
      <c r="E40" s="10">
        <v>9618.52</v>
      </c>
      <c r="F40" s="10">
        <v>9618.52</v>
      </c>
      <c r="G40" s="10">
        <v>9701.27</v>
      </c>
      <c r="H40" s="10">
        <v>10106.92</v>
      </c>
      <c r="I40" s="10">
        <v>10106.92</v>
      </c>
      <c r="J40" s="10">
        <v>2667.16</v>
      </c>
      <c r="K40" s="10">
        <v>3420.81</v>
      </c>
      <c r="L40" s="10">
        <v>2720.99</v>
      </c>
      <c r="M40" s="10">
        <v>0</v>
      </c>
      <c r="N40" s="10">
        <v>2691.37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232.01</v>
      </c>
      <c r="D44" s="10">
        <v>272.89</v>
      </c>
      <c r="E44" s="10">
        <v>275.67</v>
      </c>
      <c r="F44" s="10">
        <v>279.45</v>
      </c>
      <c r="G44" s="10">
        <v>185.31</v>
      </c>
      <c r="H44" s="10">
        <v>253.2</v>
      </c>
      <c r="I44" s="10">
        <v>282.63</v>
      </c>
      <c r="J44" s="10">
        <v>257.88</v>
      </c>
      <c r="K44" s="10">
        <v>276.39</v>
      </c>
      <c r="L44" s="10">
        <v>141.52</v>
      </c>
      <c r="M44" s="10">
        <v>157.44</v>
      </c>
      <c r="N44" s="10">
        <v>0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21318.3749</v>
      </c>
      <c r="D49" s="12">
        <f aca="true" t="shared" si="1" ref="D49:N49">SUM(D2:D48)</f>
        <v>28423.5727</v>
      </c>
      <c r="E49" s="12">
        <f t="shared" si="1"/>
        <v>20609.212699999996</v>
      </c>
      <c r="F49" s="12">
        <f t="shared" si="1"/>
        <v>20666.4927</v>
      </c>
      <c r="G49" s="12">
        <f t="shared" si="1"/>
        <v>23341.622700000004</v>
      </c>
      <c r="H49" s="12">
        <f t="shared" si="1"/>
        <v>21810.1783</v>
      </c>
      <c r="I49" s="12">
        <f t="shared" si="1"/>
        <v>26992.321700000004</v>
      </c>
      <c r="J49" s="12">
        <f t="shared" si="1"/>
        <v>37223.27359999999</v>
      </c>
      <c r="K49" s="12">
        <f t="shared" si="1"/>
        <v>33162.6536</v>
      </c>
      <c r="L49" s="12">
        <f t="shared" si="1"/>
        <v>24981.921399999996</v>
      </c>
      <c r="M49" s="12">
        <f t="shared" si="1"/>
        <v>26690.695799999998</v>
      </c>
      <c r="N49" s="12">
        <f t="shared" si="1"/>
        <v>26344.5906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&amp;C&amp;"Arial,Negrito"&amp;12 197 - BOTICA DA FAMÍLIA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L3" sqref="L3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421875" style="0" customWidth="1"/>
    <col min="3" max="14" width="9.7109375" style="0" customWidth="1"/>
  </cols>
  <sheetData>
    <row r="1" spans="1:14" ht="12.75">
      <c r="A1" t="s">
        <v>41</v>
      </c>
      <c r="B1" s="8" t="s">
        <v>55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29.03</v>
      </c>
      <c r="E2" s="10">
        <v>18.69</v>
      </c>
      <c r="F2" s="10">
        <v>0</v>
      </c>
      <c r="G2" s="10">
        <v>0</v>
      </c>
      <c r="H2" s="10">
        <v>36.84</v>
      </c>
      <c r="I2" s="10">
        <v>47.84</v>
      </c>
      <c r="J2" s="10">
        <v>0</v>
      </c>
      <c r="K2" s="10">
        <v>21.99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1326.44</v>
      </c>
      <c r="D3" s="10">
        <v>560.32</v>
      </c>
      <c r="E3" s="10">
        <v>696.87</v>
      </c>
      <c r="F3" s="10">
        <v>1002.22</v>
      </c>
      <c r="G3" s="10">
        <v>763.7</v>
      </c>
      <c r="H3" s="10">
        <v>1002.22</v>
      </c>
      <c r="I3" s="10">
        <v>715.14</v>
      </c>
      <c r="J3" s="10">
        <v>618.02</v>
      </c>
      <c r="K3" s="10">
        <v>549.22</v>
      </c>
      <c r="L3" s="10">
        <v>549.62</v>
      </c>
      <c r="M3" s="10">
        <v>448.02</v>
      </c>
      <c r="N3" s="10">
        <v>448.02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56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59</v>
      </c>
      <c r="C10" s="10">
        <v>47.44</v>
      </c>
      <c r="D10" s="10">
        <v>67.81</v>
      </c>
      <c r="E10" s="10">
        <v>135.63</v>
      </c>
      <c r="F10" s="10">
        <v>67.03</v>
      </c>
      <c r="G10" s="10">
        <v>67.03</v>
      </c>
      <c r="H10" s="10">
        <v>67.03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884.48</v>
      </c>
      <c r="D11" s="10">
        <v>1167.44</v>
      </c>
      <c r="E11" s="10">
        <v>1123.24</v>
      </c>
      <c r="F11" s="10">
        <v>1285.73</v>
      </c>
      <c r="G11" s="10">
        <v>1204.29</v>
      </c>
      <c r="H11" s="10">
        <v>1279.83</v>
      </c>
      <c r="I11" s="10">
        <v>1358.08</v>
      </c>
      <c r="J11" s="10">
        <v>1384.5</v>
      </c>
      <c r="K11" s="10">
        <v>1497.23</v>
      </c>
      <c r="L11" s="10">
        <v>1242.4</v>
      </c>
      <c r="M11" s="10">
        <v>1476.72</v>
      </c>
      <c r="N11" s="10">
        <v>1144.52</v>
      </c>
    </row>
    <row r="12" spans="2:14" ht="12.75">
      <c r="B12" s="9" t="s">
        <v>6</v>
      </c>
      <c r="C12" s="10">
        <v>5473.69</v>
      </c>
      <c r="D12" s="10">
        <v>8389.31</v>
      </c>
      <c r="E12" s="10">
        <v>7383.98</v>
      </c>
      <c r="F12" s="10">
        <v>8576.78</v>
      </c>
      <c r="G12" s="10">
        <v>10370.53</v>
      </c>
      <c r="H12" s="10">
        <v>3783.45</v>
      </c>
      <c r="I12" s="10">
        <v>4794.87</v>
      </c>
      <c r="J12" s="10">
        <v>7626.86</v>
      </c>
      <c r="K12" s="10">
        <v>7556.03</v>
      </c>
      <c r="L12" s="10">
        <v>9412.03</v>
      </c>
      <c r="M12" s="10">
        <v>8587.74</v>
      </c>
      <c r="N12" s="10">
        <v>11820.7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336.5</v>
      </c>
      <c r="D14" s="10">
        <v>105.64</v>
      </c>
      <c r="E14" s="10">
        <v>100.08</v>
      </c>
      <c r="F14" s="10">
        <v>205.97</v>
      </c>
      <c r="G14" s="10">
        <v>179.8</v>
      </c>
      <c r="H14" s="10">
        <v>79.01</v>
      </c>
      <c r="I14" s="10">
        <v>0</v>
      </c>
      <c r="J14" s="10">
        <v>558.98</v>
      </c>
      <c r="K14" s="10">
        <v>166.8</v>
      </c>
      <c r="L14" s="10">
        <v>286.52</v>
      </c>
      <c r="M14" s="10">
        <v>195.35</v>
      </c>
      <c r="N14" s="10">
        <v>6.09</v>
      </c>
    </row>
    <row r="15" spans="2:14" ht="12.75">
      <c r="B15" s="9" t="s">
        <v>9</v>
      </c>
      <c r="C15" s="10">
        <v>1443.41</v>
      </c>
      <c r="D15" s="10">
        <v>6553.52</v>
      </c>
      <c r="E15" s="10">
        <v>6986.25</v>
      </c>
      <c r="F15" s="10">
        <v>15246.3</v>
      </c>
      <c r="G15" s="10">
        <v>17090.89</v>
      </c>
      <c r="H15" s="10">
        <v>8254.25</v>
      </c>
      <c r="I15" s="10">
        <v>8977.18</v>
      </c>
      <c r="J15" s="10">
        <v>16053.24</v>
      </c>
      <c r="K15" s="10">
        <v>5588.38</v>
      </c>
      <c r="L15" s="10">
        <v>10986.81</v>
      </c>
      <c r="M15" s="10">
        <v>6944.09</v>
      </c>
      <c r="N15" s="10">
        <v>3645.86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1.44</v>
      </c>
      <c r="D18" s="10">
        <v>0</v>
      </c>
      <c r="E18" s="10">
        <v>2.47</v>
      </c>
      <c r="F18" s="10">
        <v>22.61</v>
      </c>
      <c r="G18" s="10">
        <v>0</v>
      </c>
      <c r="H18" s="10">
        <v>135</v>
      </c>
      <c r="I18" s="10">
        <v>0</v>
      </c>
      <c r="J18" s="10">
        <v>0</v>
      </c>
      <c r="K18" s="10">
        <v>0</v>
      </c>
      <c r="L18" s="10">
        <v>29.47</v>
      </c>
      <c r="M18" s="10">
        <v>0</v>
      </c>
      <c r="N18" s="10">
        <v>0</v>
      </c>
    </row>
    <row r="19" spans="2:14" ht="12.75">
      <c r="B19" s="9" t="s">
        <v>12</v>
      </c>
      <c r="C19" s="10">
        <v>546.76</v>
      </c>
      <c r="D19" s="10">
        <v>134.9</v>
      </c>
      <c r="E19" s="10">
        <v>94.01</v>
      </c>
      <c r="F19" s="10">
        <v>124.02</v>
      </c>
      <c r="G19" s="10">
        <v>767.69</v>
      </c>
      <c r="H19" s="10">
        <v>51.64</v>
      </c>
      <c r="I19" s="10">
        <v>0</v>
      </c>
      <c r="J19" s="10">
        <v>110.25</v>
      </c>
      <c r="K19" s="10">
        <v>110.09</v>
      </c>
      <c r="L19" s="10">
        <v>32.1</v>
      </c>
      <c r="M19" s="10">
        <v>187.76</v>
      </c>
      <c r="N19" s="10">
        <v>38.72</v>
      </c>
    </row>
    <row r="20" spans="2:14" ht="12.75">
      <c r="B20" s="9" t="s">
        <v>13</v>
      </c>
      <c r="C20" s="10">
        <v>0</v>
      </c>
      <c r="D20" s="10">
        <v>0</v>
      </c>
      <c r="E20" s="10">
        <v>126.87</v>
      </c>
      <c r="F20" s="10">
        <v>0</v>
      </c>
      <c r="G20" s="10">
        <v>98.21</v>
      </c>
      <c r="H20" s="10">
        <v>0</v>
      </c>
      <c r="I20" s="10">
        <v>0</v>
      </c>
      <c r="J20" s="10">
        <v>116</v>
      </c>
      <c r="K20" s="10">
        <v>0</v>
      </c>
      <c r="L20" s="10">
        <v>0</v>
      </c>
      <c r="M20" s="10">
        <v>116</v>
      </c>
      <c r="N20" s="10">
        <v>0</v>
      </c>
    </row>
    <row r="21" spans="2:14" ht="12.75">
      <c r="B21" s="9" t="s">
        <v>14</v>
      </c>
      <c r="C21" s="10">
        <v>0</v>
      </c>
      <c r="D21" s="10">
        <v>8.75</v>
      </c>
      <c r="E21" s="10">
        <v>13.12</v>
      </c>
      <c r="F21" s="10">
        <v>13.12</v>
      </c>
      <c r="G21" s="10">
        <v>0</v>
      </c>
      <c r="H21" s="10">
        <v>13.12</v>
      </c>
      <c r="I21" s="10">
        <v>39.87</v>
      </c>
      <c r="J21" s="10">
        <v>13.12</v>
      </c>
      <c r="K21" s="10">
        <v>13.12</v>
      </c>
      <c r="L21" s="10">
        <v>12.48</v>
      </c>
      <c r="M21" s="10">
        <v>1051.77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850.71</v>
      </c>
      <c r="D26" s="10">
        <v>0</v>
      </c>
      <c r="E26" s="10">
        <v>400</v>
      </c>
      <c r="F26" s="10">
        <v>53.85</v>
      </c>
      <c r="G26" s="10">
        <v>2136.65</v>
      </c>
      <c r="H26" s="10">
        <v>0</v>
      </c>
      <c r="I26" s="10">
        <v>0</v>
      </c>
      <c r="J26" s="10">
        <v>8.97</v>
      </c>
      <c r="K26" s="10">
        <v>0</v>
      </c>
      <c r="L26" s="10">
        <v>26.92</v>
      </c>
      <c r="M26" s="10">
        <v>0</v>
      </c>
      <c r="N26" s="10">
        <v>80.77</v>
      </c>
    </row>
    <row r="27" spans="2:14" ht="12.75">
      <c r="B27" s="9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13585.35</v>
      </c>
      <c r="D28" s="10">
        <v>20209.47</v>
      </c>
      <c r="E28" s="10">
        <v>13076.01</v>
      </c>
      <c r="F28" s="10">
        <v>13545.53</v>
      </c>
      <c r="G28" s="10">
        <v>19829.92</v>
      </c>
      <c r="H28" s="10">
        <v>14336.78</v>
      </c>
      <c r="I28" s="10">
        <v>13964.32</v>
      </c>
      <c r="J28" s="10">
        <v>21074.02</v>
      </c>
      <c r="K28" s="10">
        <v>22029.21</v>
      </c>
      <c r="L28" s="10">
        <v>15224.94</v>
      </c>
      <c r="M28" s="10">
        <v>15563.16</v>
      </c>
      <c r="N28" s="10">
        <v>37277.55</v>
      </c>
    </row>
    <row r="29" spans="2:14" ht="12.75">
      <c r="B29" s="9" t="s">
        <v>61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73.03</v>
      </c>
      <c r="G32" s="10">
        <v>126.65</v>
      </c>
      <c r="H32" s="10">
        <v>0</v>
      </c>
      <c r="I32" s="10">
        <v>0</v>
      </c>
      <c r="J32" s="10">
        <v>12.87</v>
      </c>
      <c r="K32" s="10">
        <v>50</v>
      </c>
      <c r="L32" s="10">
        <v>0</v>
      </c>
      <c r="M32" s="10">
        <v>0</v>
      </c>
      <c r="N32" s="10">
        <v>50</v>
      </c>
    </row>
    <row r="33" spans="2:14" ht="12.75">
      <c r="B33" s="9" t="s">
        <v>63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5117.02</v>
      </c>
      <c r="D35" s="10">
        <v>6507.23</v>
      </c>
      <c r="E35" s="10">
        <v>6507.23</v>
      </c>
      <c r="F35" s="10">
        <v>6507.23</v>
      </c>
      <c r="G35" s="10">
        <v>6507.23</v>
      </c>
      <c r="H35" s="10">
        <v>6507.23</v>
      </c>
      <c r="I35" s="10">
        <v>6504.49</v>
      </c>
      <c r="J35" s="10">
        <v>6504.49</v>
      </c>
      <c r="K35" s="10">
        <v>6504.49</v>
      </c>
      <c r="L35" s="10">
        <v>6504.49</v>
      </c>
      <c r="M35" s="10">
        <v>6504.49</v>
      </c>
      <c r="N35" s="10">
        <v>6504.49</v>
      </c>
    </row>
    <row r="36" spans="2:14" ht="12.75">
      <c r="B36" s="9" t="s">
        <v>25</v>
      </c>
      <c r="C36" s="10">
        <v>0</v>
      </c>
      <c r="D36" s="10">
        <v>4</v>
      </c>
      <c r="E36" s="10">
        <v>15.57</v>
      </c>
      <c r="F36" s="10">
        <v>0</v>
      </c>
      <c r="G36" s="10">
        <v>0</v>
      </c>
      <c r="H36" s="10">
        <v>0</v>
      </c>
      <c r="I36" s="10">
        <v>7.78</v>
      </c>
      <c r="J36" s="10">
        <v>0</v>
      </c>
      <c r="K36" s="10">
        <v>4.57</v>
      </c>
      <c r="L36" s="10">
        <v>32.14</v>
      </c>
      <c r="M36" s="10">
        <v>7.78</v>
      </c>
      <c r="N36" s="10">
        <v>15.56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s="1" customFormat="1" ht="12.75">
      <c r="B38" s="9" t="s">
        <v>27</v>
      </c>
      <c r="C38" s="10">
        <v>154198.11</v>
      </c>
      <c r="D38" s="10">
        <v>166606.78</v>
      </c>
      <c r="E38" s="10">
        <v>160837.71</v>
      </c>
      <c r="F38" s="10">
        <v>152752.71</v>
      </c>
      <c r="G38" s="10">
        <v>155852.79</v>
      </c>
      <c r="H38" s="10">
        <v>179475.46</v>
      </c>
      <c r="I38" s="10">
        <v>227407.43</v>
      </c>
      <c r="J38" s="10">
        <v>186152.01</v>
      </c>
      <c r="K38" s="10">
        <v>191716</v>
      </c>
      <c r="L38" s="10">
        <v>184693.58</v>
      </c>
      <c r="M38" s="10">
        <v>192368.42</v>
      </c>
      <c r="N38" s="10">
        <v>194339.07</v>
      </c>
    </row>
    <row r="39" spans="2:14" s="1" customFormat="1" ht="12.75">
      <c r="B39" s="5" t="s">
        <v>67</v>
      </c>
      <c r="C39" s="10">
        <f>C38*33%</f>
        <v>50885.376299999996</v>
      </c>
      <c r="D39" s="10">
        <f aca="true" t="shared" si="0" ref="D39:N39">D38*33%</f>
        <v>54980.237400000005</v>
      </c>
      <c r="E39" s="10">
        <f t="shared" si="0"/>
        <v>53076.4443</v>
      </c>
      <c r="F39" s="10">
        <f t="shared" si="0"/>
        <v>50408.3943</v>
      </c>
      <c r="G39" s="10">
        <f t="shared" si="0"/>
        <v>51431.4207</v>
      </c>
      <c r="H39" s="10">
        <f t="shared" si="0"/>
        <v>59226.9018</v>
      </c>
      <c r="I39" s="10">
        <f t="shared" si="0"/>
        <v>75044.4519</v>
      </c>
      <c r="J39" s="10">
        <f t="shared" si="0"/>
        <v>61430.16330000001</v>
      </c>
      <c r="K39" s="10">
        <f t="shared" si="0"/>
        <v>63266.280000000006</v>
      </c>
      <c r="L39" s="10">
        <f t="shared" si="0"/>
        <v>60948.8814</v>
      </c>
      <c r="M39" s="10">
        <f t="shared" si="0"/>
        <v>63481.57860000001</v>
      </c>
      <c r="N39" s="10">
        <f t="shared" si="0"/>
        <v>64131.89310000001</v>
      </c>
    </row>
    <row r="40" spans="2:14" ht="12.75">
      <c r="B40" s="9" t="s">
        <v>33</v>
      </c>
      <c r="C40" s="10">
        <v>23466.76</v>
      </c>
      <c r="D40" s="10">
        <v>25913.14</v>
      </c>
      <c r="E40" s="10">
        <v>24973.31</v>
      </c>
      <c r="F40" s="10">
        <v>24974.29</v>
      </c>
      <c r="G40" s="10">
        <v>24914.16</v>
      </c>
      <c r="H40" s="10">
        <v>21057.21</v>
      </c>
      <c r="I40" s="10">
        <v>15071.44</v>
      </c>
      <c r="J40" s="10">
        <v>4281.97</v>
      </c>
      <c r="K40" s="10">
        <v>4837.95</v>
      </c>
      <c r="L40" s="10">
        <v>6272.74</v>
      </c>
      <c r="M40" s="10">
        <v>6753.74</v>
      </c>
      <c r="N40" s="10">
        <v>1484.39</v>
      </c>
    </row>
    <row r="41" spans="2:14" ht="12.75">
      <c r="B41" s="9" t="s">
        <v>28</v>
      </c>
      <c r="C41" s="10">
        <v>734.18</v>
      </c>
      <c r="D41" s="10">
        <v>452.14</v>
      </c>
      <c r="E41" s="10">
        <v>757.08</v>
      </c>
      <c r="F41" s="10">
        <v>802.55</v>
      </c>
      <c r="G41" s="10">
        <v>0</v>
      </c>
      <c r="H41" s="10">
        <v>868.04</v>
      </c>
      <c r="I41" s="10">
        <v>90.88</v>
      </c>
      <c r="J41" s="10">
        <v>748.24</v>
      </c>
      <c r="K41" s="10">
        <v>1223.56</v>
      </c>
      <c r="L41" s="10">
        <v>138.45</v>
      </c>
      <c r="M41" s="10">
        <v>850.8</v>
      </c>
      <c r="N41" s="10">
        <v>0</v>
      </c>
    </row>
    <row r="42" spans="2:14" ht="12.75">
      <c r="B42" s="9" t="s">
        <v>64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2257.56</v>
      </c>
      <c r="D44" s="10">
        <v>2355.27</v>
      </c>
      <c r="E44" s="10">
        <v>1614.47</v>
      </c>
      <c r="F44" s="10">
        <v>1877.99</v>
      </c>
      <c r="G44" s="10">
        <v>2110.03</v>
      </c>
      <c r="H44" s="10">
        <v>2179.1</v>
      </c>
      <c r="I44" s="10">
        <v>2035.38</v>
      </c>
      <c r="J44" s="10">
        <v>1999.37</v>
      </c>
      <c r="K44" s="10">
        <v>1648.37</v>
      </c>
      <c r="L44" s="10">
        <v>2025.14</v>
      </c>
      <c r="M44" s="10">
        <v>1713.9</v>
      </c>
      <c r="N44" s="10">
        <v>1959.42</v>
      </c>
    </row>
    <row r="45" spans="2:14" ht="12.75">
      <c r="B45" s="9" t="s">
        <v>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266352.3163</v>
      </c>
      <c r="D49" s="12">
        <f aca="true" t="shared" si="1" ref="D49:N49">SUM(D2:D48)</f>
        <v>299231.0874</v>
      </c>
      <c r="E49" s="12">
        <f t="shared" si="1"/>
        <v>283225.1343</v>
      </c>
      <c r="F49" s="12">
        <f t="shared" si="1"/>
        <v>282725.4542999999</v>
      </c>
      <c r="G49" s="12">
        <f t="shared" si="1"/>
        <v>300613.13070000004</v>
      </c>
      <c r="H49" s="12">
        <f t="shared" si="1"/>
        <v>303900.68179999996</v>
      </c>
      <c r="I49" s="12">
        <f t="shared" si="1"/>
        <v>361606.7219</v>
      </c>
      <c r="J49" s="12">
        <f t="shared" si="1"/>
        <v>314240.6433</v>
      </c>
      <c r="K49" s="12">
        <f t="shared" si="1"/>
        <v>312330.86000000004</v>
      </c>
      <c r="L49" s="12">
        <f t="shared" si="1"/>
        <v>303966.2814</v>
      </c>
      <c r="M49" s="12">
        <f t="shared" si="1"/>
        <v>311798.8886</v>
      </c>
      <c r="N49" s="12">
        <f t="shared" si="1"/>
        <v>328494.6231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&amp;C&amp;"Arial,Negrito"&amp;12 198 - CS SANTO ANTONIO - 2012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acesso</dc:creator>
  <cp:keywords/>
  <dc:description/>
  <cp:lastModifiedBy>1182668</cp:lastModifiedBy>
  <cp:lastPrinted>2013-09-19T14:35:37Z</cp:lastPrinted>
  <dcterms:created xsi:type="dcterms:W3CDTF">2009-03-18T17:12:07Z</dcterms:created>
  <dcterms:modified xsi:type="dcterms:W3CDTF">2013-12-09T16:47:36Z</dcterms:modified>
  <cp:category/>
  <cp:version/>
  <cp:contentType/>
  <cp:contentStatus/>
</cp:coreProperties>
</file>