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8960" windowHeight="11325"/>
  </bookViews>
  <sheets>
    <sheet name="Consolidado Calculado" sheetId="2" r:id="rId1"/>
  </sheets>
  <definedNames>
    <definedName name="_xlnm._FilterDatabase" localSheetId="0" hidden="1">'Consolidado Calculado'!$A$1:$F$164</definedName>
  </definedNames>
  <calcPr calcId="125725" iterateDelta="1E-4"/>
</workbook>
</file>

<file path=xl/calcChain.xml><?xml version="1.0" encoding="utf-8"?>
<calcChain xmlns="http://schemas.openxmlformats.org/spreadsheetml/2006/main">
  <c r="F150" i="2"/>
  <c r="G150"/>
  <c r="H150"/>
  <c r="I150"/>
  <c r="J150"/>
  <c r="K150"/>
  <c r="F131"/>
  <c r="G131"/>
  <c r="H131"/>
  <c r="I131"/>
  <c r="J131"/>
  <c r="K131"/>
  <c r="F123"/>
  <c r="G123"/>
  <c r="H123"/>
  <c r="I123"/>
  <c r="J123"/>
  <c r="K123"/>
  <c r="F114"/>
  <c r="G114"/>
  <c r="H114"/>
  <c r="I114"/>
  <c r="J114"/>
  <c r="K114"/>
  <c r="F104"/>
  <c r="G104"/>
  <c r="H104"/>
  <c r="I104"/>
  <c r="J104"/>
  <c r="K104"/>
  <c r="F88"/>
  <c r="G88"/>
  <c r="H88"/>
  <c r="I88"/>
  <c r="J88"/>
  <c r="K88"/>
  <c r="F80"/>
  <c r="G80"/>
  <c r="H80"/>
  <c r="I80"/>
  <c r="J80"/>
  <c r="K80"/>
  <c r="F70"/>
  <c r="G70"/>
  <c r="H70"/>
  <c r="I70"/>
  <c r="J70"/>
  <c r="K70"/>
  <c r="F56"/>
  <c r="G56"/>
  <c r="H56"/>
  <c r="I56"/>
  <c r="J56"/>
  <c r="K56"/>
  <c r="F36"/>
  <c r="G36"/>
  <c r="H36"/>
  <c r="I36"/>
  <c r="J36"/>
  <c r="K36"/>
  <c r="F21"/>
  <c r="G21"/>
  <c r="H21"/>
  <c r="I21"/>
  <c r="J21"/>
  <c r="K21"/>
  <c r="F7"/>
  <c r="G7"/>
  <c r="H7"/>
  <c r="I7"/>
  <c r="J7"/>
  <c r="K7"/>
  <c r="E150"/>
  <c r="E131"/>
  <c r="E123"/>
  <c r="E114"/>
  <c r="E104"/>
  <c r="E88"/>
  <c r="E80"/>
  <c r="E70"/>
  <c r="E56"/>
  <c r="E21"/>
  <c r="E36"/>
  <c r="E7"/>
  <c r="C4"/>
  <c r="C8"/>
  <c r="C9"/>
  <c r="C10"/>
  <c r="C11"/>
  <c r="C12"/>
  <c r="C13"/>
  <c r="C14"/>
  <c r="C15"/>
  <c r="C16"/>
  <c r="C17"/>
  <c r="C18"/>
  <c r="C19"/>
  <c r="C20"/>
  <c r="C22"/>
  <c r="C23"/>
  <c r="C24"/>
  <c r="C25"/>
  <c r="C26"/>
  <c r="C27"/>
  <c r="C28"/>
  <c r="C29"/>
  <c r="C30"/>
  <c r="C31"/>
  <c r="C32"/>
  <c r="C33"/>
  <c r="C34"/>
  <c r="C35"/>
  <c r="C37"/>
  <c r="C38"/>
  <c r="C39"/>
  <c r="C40"/>
  <c r="C41"/>
  <c r="C42"/>
  <c r="C43"/>
  <c r="C44"/>
  <c r="C45"/>
  <c r="C46"/>
  <c r="C47"/>
  <c r="C48"/>
  <c r="C49"/>
  <c r="C50"/>
  <c r="C51"/>
  <c r="C57"/>
  <c r="C59"/>
  <c r="C60"/>
  <c r="C61"/>
  <c r="C62"/>
  <c r="C63"/>
  <c r="C64"/>
  <c r="C65"/>
  <c r="C66"/>
  <c r="C71"/>
  <c r="C72"/>
  <c r="C73"/>
  <c r="C74"/>
  <c r="C75"/>
  <c r="C76"/>
  <c r="C81"/>
  <c r="C82"/>
  <c r="C83"/>
  <c r="C89"/>
  <c r="C90"/>
  <c r="C91"/>
  <c r="C92"/>
  <c r="C93"/>
  <c r="C94"/>
  <c r="C95"/>
  <c r="C96"/>
  <c r="C97"/>
  <c r="C98"/>
  <c r="C99"/>
  <c r="C100"/>
  <c r="C105"/>
  <c r="C106"/>
  <c r="C107"/>
  <c r="C108"/>
  <c r="C109"/>
  <c r="C110"/>
  <c r="C111"/>
  <c r="C115"/>
  <c r="C116"/>
  <c r="C117"/>
  <c r="C118"/>
  <c r="C119"/>
  <c r="C120"/>
  <c r="C121"/>
  <c r="C124"/>
  <c r="C125"/>
  <c r="C126"/>
  <c r="C127"/>
  <c r="C128"/>
  <c r="C132"/>
  <c r="C133"/>
  <c r="C134"/>
  <c r="C135"/>
  <c r="C136"/>
  <c r="C137"/>
  <c r="C138"/>
  <c r="C139"/>
  <c r="C140"/>
  <c r="C141"/>
  <c r="C142"/>
  <c r="C143"/>
  <c r="C144"/>
  <c r="C145"/>
  <c r="C146"/>
  <c r="C147"/>
  <c r="C151"/>
  <c r="C152"/>
  <c r="C153"/>
  <c r="C154"/>
  <c r="C159"/>
  <c r="C160"/>
  <c r="C161"/>
  <c r="C162"/>
  <c r="C163"/>
  <c r="C3"/>
  <c r="C148" s="1"/>
  <c r="C85" l="1"/>
  <c r="D85" s="1"/>
  <c r="C129"/>
  <c r="C77"/>
  <c r="D77" s="1"/>
  <c r="C122"/>
  <c r="D122" s="1"/>
  <c r="C157"/>
  <c r="D157" s="1"/>
  <c r="C67"/>
  <c r="D67" s="1"/>
  <c r="C112"/>
  <c r="C155"/>
  <c r="D155" s="1"/>
  <c r="C52"/>
  <c r="D52" s="1"/>
  <c r="C101"/>
  <c r="D101" s="1"/>
  <c r="D163"/>
  <c r="D159"/>
  <c r="D147"/>
  <c r="D143"/>
  <c r="D127"/>
  <c r="D115"/>
  <c r="D107"/>
  <c r="D99"/>
  <c r="D91"/>
  <c r="D71"/>
  <c r="D63"/>
  <c r="D61"/>
  <c r="D48"/>
  <c r="D40"/>
  <c r="D28"/>
  <c r="D20"/>
  <c r="D12"/>
  <c r="D162"/>
  <c r="D146"/>
  <c r="D138"/>
  <c r="D126"/>
  <c r="D118"/>
  <c r="D106"/>
  <c r="D94"/>
  <c r="D82"/>
  <c r="D66"/>
  <c r="D51"/>
  <c r="D43"/>
  <c r="D35"/>
  <c r="D27"/>
  <c r="D23"/>
  <c r="D15"/>
  <c r="D11"/>
  <c r="D161"/>
  <c r="D153"/>
  <c r="D145"/>
  <c r="D141"/>
  <c r="D137"/>
  <c r="D133"/>
  <c r="D129"/>
  <c r="D125"/>
  <c r="D121"/>
  <c r="D117"/>
  <c r="D109"/>
  <c r="D105"/>
  <c r="D97"/>
  <c r="D93"/>
  <c r="D89"/>
  <c r="D81"/>
  <c r="D73"/>
  <c r="D65"/>
  <c r="D59"/>
  <c r="D50"/>
  <c r="D46"/>
  <c r="D42"/>
  <c r="D38"/>
  <c r="D34"/>
  <c r="D30"/>
  <c r="D26"/>
  <c r="D22"/>
  <c r="D18"/>
  <c r="D14"/>
  <c r="D10"/>
  <c r="D151"/>
  <c r="D139"/>
  <c r="D135"/>
  <c r="D119"/>
  <c r="D111"/>
  <c r="D95"/>
  <c r="D83"/>
  <c r="D75"/>
  <c r="D44"/>
  <c r="D32"/>
  <c r="D24"/>
  <c r="D16"/>
  <c r="D8"/>
  <c r="D154"/>
  <c r="D142"/>
  <c r="D134"/>
  <c r="D110"/>
  <c r="D98"/>
  <c r="D90"/>
  <c r="D74"/>
  <c r="D60"/>
  <c r="D47"/>
  <c r="D39"/>
  <c r="D31"/>
  <c r="D19"/>
  <c r="D160"/>
  <c r="D152"/>
  <c r="D148"/>
  <c r="D144"/>
  <c r="D140"/>
  <c r="D136"/>
  <c r="D132"/>
  <c r="D128"/>
  <c r="D124"/>
  <c r="D120"/>
  <c r="D116"/>
  <c r="D112"/>
  <c r="D108"/>
  <c r="D100"/>
  <c r="D96"/>
  <c r="D92"/>
  <c r="D76"/>
  <c r="D72"/>
  <c r="D64"/>
  <c r="D62"/>
  <c r="D57"/>
  <c r="D49"/>
  <c r="D45"/>
  <c r="D41"/>
  <c r="D37"/>
  <c r="D33"/>
  <c r="D29"/>
  <c r="D25"/>
  <c r="D17"/>
  <c r="D13"/>
  <c r="D9"/>
</calcChain>
</file>

<file path=xl/sharedStrings.xml><?xml version="1.0" encoding="utf-8"?>
<sst xmlns="http://schemas.openxmlformats.org/spreadsheetml/2006/main" count="1151" uniqueCount="379">
  <si>
    <t>1.a. Unidade (CNES-Nome)</t>
  </si>
  <si>
    <t>1.b. Responsável pelo preenchimento (Nome completo)</t>
  </si>
  <si>
    <t>Ampliar o Acesso e qualificar o cuidado na Atenção Especializada e sua integração com a Rede de Atenção</t>
  </si>
  <si>
    <t>2.a. Gestão da Oferta e do Acesso - sobre a gestão da da oferta e do acesso, marque as afirmativas que se aplicam a sua unidade:</t>
  </si>
  <si>
    <t>2.b. Gestão do cuidado - sobre a gestão do cuidado, marque as afirmativas que se aplicam a sua unidade:</t>
  </si>
  <si>
    <t>2.c. Gestão da Integração com a Rede de Saúde - sobre a gestão da integração com a rede de saúde, marque as afirmativas que se aplicam a sua unidade:</t>
  </si>
  <si>
    <t>2.d. Considerações e Recomendações:</t>
  </si>
  <si>
    <t>Promover a democratização da Gestão no SUS Campinas.</t>
  </si>
  <si>
    <t>Mecanismos/estratégiasde   gestão   colegiada/participativa:   Colegiado   gestor,   Reuniões   de   toda aEquipe,  Reuniões por áreas. A equipe  utiliza esses momentos para discutir questões referentes à organização do  processo  de trabalho,  planejamento, educação  permanente, avaliação  e integração com  troca  de experiências e conhecimentos, discussão de casos, entre  outras.</t>
  </si>
  <si>
    <t>3.a. Promover a democratização da Gestão no SUS Campinas - sobre a promoção da democratização da gestão no SUS, marque as afirmativas que se aplicam a sua unidade:</t>
  </si>
  <si>
    <t>3.b. Considerações e Recomendações:</t>
  </si>
  <si>
    <t>3.c. A Unidade de Referência apóia e promove a formação do Conselho Local de Saúde (CLS).</t>
  </si>
  <si>
    <t>A  Unidade  de  Referência  tem  CLS  instituído  e  ativo,  com  a  participação  de  profissionais  da  equipe,  de usuários  e  representantes  de  movimentos  sociais;  com  reuniões  mensais  ou bimensais  de  planejamento, acompanhamento e avaliação das ações de  saúde.</t>
  </si>
  <si>
    <t>Sobre o controle social local, marque as afirmativas que se aplicam a sua unidade:</t>
  </si>
  <si>
    <t>3.d. Considerações e Recomendações:</t>
  </si>
  <si>
    <t>3.e. A equipe da atenção especializada disponibiliza canais de comunicação com os usuários de forma permanente, com vistas à expressão e atendimento de suas reclamações, sugestões e solicitações.</t>
  </si>
  <si>
    <t>A  equipe  institui   mecanismos   e  processos   de  acolhimento   de  queixas,   reclamações,   necessidades, sugestões   e   outras   manifestações   dos   usuários,   por   meio   escrito   ou   outro   mecanismo   existente, respeitando  a  sua  privacidade,  o  sigilo  e  a  confidencialidade.  A  equipe  procura  debater  criticamente  as demandas recebidas e levá-las em consideração na reorganização do processo de trabalho e qualificação da atenção especializada.</t>
  </si>
  <si>
    <t>Sobre  os  canais  de  comunicação  com  os  usuários,marque  as  afirmativas  que  se  aplicam  a  sua unidade:</t>
  </si>
  <si>
    <t>3.f. Considerações e Recomendações:</t>
  </si>
  <si>
    <t>3.g. A Unidade de Referência desenvolve processos de pesquisa e análise de satisfação do usuário em relação aos serviços de saúde prestados no âmbito da atenção especializada.</t>
  </si>
  <si>
    <t>A Unidade de Referência utiliza métodos e instrumentos de monitoramento do grau de satisfação do usuário em  relação  a:  acesso,  acolhimento,  qualidade  do  atendimento,  tempo  de  espera  para  ser  atendido, qualificação da referência e contrarreferência, acompanhamento do usuário na rede de serviços, qualidade do vínculo, comprometimento do profissional, entre outros. Além disso, a gestão promove discussão com as equipes a partir das análises de levantamentos realizados, as utilizando como reorientadoras dos processos de trabalho.</t>
  </si>
  <si>
    <t>Sobre o monitoramento da satisfação do usuário, marque se a unidade monitora o grau de satisfação do usuário em relação  a:</t>
  </si>
  <si>
    <t>3.h. Considerações e Recomendações:</t>
  </si>
  <si>
    <t>3.i. A equipe de atenção especializada disponibiliza informações sobre o funcionamento da unidade de saúde de maneira clara e acessível aos usuários.</t>
  </si>
  <si>
    <t>A  equipe  disponibiliza  informações  aos  usuários  por  meio  de  cartilhas  e  boletins  diversos  sobre:  horário  de funcionamento  da  unidade;  identificação  dos  trabalhadores;  serviços  oferecidos;  fluxos  do  acolhimento  e seguimento na rede; direitos e deveres dos usuários.</t>
  </si>
  <si>
    <t>Sobre a disponibilidade de informações sobre a unidade, marque se a unidade disponibiliza:</t>
  </si>
  <si>
    <t>3.j. Considerações e Recomendações:</t>
  </si>
  <si>
    <t>4.a. Em relação à gestão da informação,marque as afirmativas que se aplicam a sua unidade:</t>
  </si>
  <si>
    <t>4.b. Considerações e Recomendações:</t>
  </si>
  <si>
    <t>4.c. Em relação aos protocolos administrativos e clínicos,marque as afirmativas que se aplicam a sua unidade:</t>
  </si>
  <si>
    <t>4.d. Considerações e Recomendações:</t>
  </si>
  <si>
    <t>5.a A Unidade de Referência, considerando sua infraestrutura física e equipamentos, está adequada para o desenvolvimento das ações de saúde e o acolhimento dos usuários. marque as afirmativas que se aplicam a sua unidade:</t>
  </si>
  <si>
    <t>5.b. Considerações e Recomendações:</t>
  </si>
  <si>
    <t>6.a. A unidade de referência é campo de formação e/ou especialização em medicina e outras áreas da saúde:</t>
  </si>
  <si>
    <t>6.b. Considerações e Recomendações:</t>
  </si>
  <si>
    <t>7.a. Síntese das considerações e recomendações</t>
  </si>
  <si>
    <t>ANÁLISE DO PROCESSO DE PLANEJAMENTO E MONITORAMENTO DA PROGRAMAÇÃO ANUAL DE SAÚDE NA UNIDADE.</t>
  </si>
  <si>
    <t>Quais foram dois pontos fortes deste processo de monitoramento do planejamento?</t>
  </si>
  <si>
    <t>Quais foram dois pontos fracos deste processo de monitoramento do planejamento?</t>
  </si>
  <si>
    <t>Você teria alguma sugestão adicional a fazer?</t>
  </si>
  <si>
    <t>2.a.2. As ações e serviços de saúde são ofertados de acordo com as necessidades de saúde da população, considerando a gravidade do risco individual e  coletivo</t>
  </si>
  <si>
    <t>2.a.3. Os pacientes têm assegurado o acesso aos serviços de diagnóstico e terapia para elucidação do diagnóstico e intervenção  necessária</t>
  </si>
  <si>
    <t>2.a.4. Garante acesso com fluxos estabelecidos de atendimento a serviços de apoio diagnóstico</t>
  </si>
  <si>
    <t>2.a.5. Há protocolos e normativas acerca da utilização dos serviços de apoio, bem como rotinas atualizadas dos serviços  disponibilizados</t>
  </si>
  <si>
    <t>2.a.6. Realiza análise de otimização da oferta, seja por não agendamento ou absenteísmo dos usuários</t>
  </si>
  <si>
    <t>2.a.7. Realiza regulação e/ou monitoramento das filas de espera internas</t>
  </si>
  <si>
    <t>2.a.8. Gerencia a lista de espera ambulatorial e de cirurgias em conjunto com o gestor público responsável pelo agendamento</t>
  </si>
  <si>
    <t>2.a.9. Atua sob regulação do gestor do SUS no limite do complexo regulador</t>
  </si>
  <si>
    <t>2.a.10. Há observância do que está pactuado no contrato com o gestor do SUS para a área de abrangência</t>
  </si>
  <si>
    <t>2.a.11. Possui mecanismo definido ou estrutura interna de regulação de acesso aos seus serviços</t>
  </si>
  <si>
    <t>2.a.12. Outra atividade  (especificar):</t>
  </si>
  <si>
    <t>2.b.1. Conta com equipes estruturadas na lógica de equipes multiprofissionais de referência, atuando conforme as diretrizes da clínica  ampliada</t>
  </si>
  <si>
    <t>2.b.2. Possui Projeto terapêutico individualizado ou singular para o paciente de acordo com a condição patológica</t>
  </si>
  <si>
    <t>2.b.3. Possui dimensionamento de trabalho dos profissionais com garantia de horizontalidade em escala</t>
  </si>
  <si>
    <t>2.b.4. Possui mecanismos de vínculo e responsabilização do cuidado aos usuários por meio de metodologias especificas</t>
  </si>
  <si>
    <t>2.b.5. Os pacientes atendidos neste ambulatório têm assegurado atendimento de retorno, caso seja necessário</t>
  </si>
  <si>
    <t>2.b.6. Realiza vigilância e monitoramento de usuários com maior vulnerabilidade/risco, incluindo doenças crônicas, agravos de notificação, saúde do trabalhador,  violência</t>
  </si>
  <si>
    <t>2.b.7. Possui mecanismos de gestão da clínica instituídos: elaboração e gestão de PTS, auditoria clínica, estratificação de risco da clientela em seguimento e gestão da lista de espera.</t>
  </si>
  <si>
    <t>2.b.8. O ambulatório possui local destinado ao atendimento imediato com equipamentos, medicamentos e disponibilidade de  oxigênio</t>
  </si>
  <si>
    <t>2.b.9. Possui acompanhamento de indicadores de qualidade dos serviços de apoio disponibilizados</t>
  </si>
  <si>
    <t>2.b.11. Há procedimentos gerenciais para definição de necessidades e aquisições, incluindo metodologia de aquisição de medicamentos não  padronizados</t>
  </si>
  <si>
    <t>2.b.12. A equipe de Unidade tem acesso a alguma fonte de informação sobre os medicamentos</t>
  </si>
  <si>
    <t>2.b.13. Outra atividade  (especificar):</t>
  </si>
  <si>
    <t>2.c.1. Desenvolve estratégias para a garantia da continuidade do cuidado dos problemas mais frequentes e linhas de cuidado prioritárias em parceria com a Atenção Primária</t>
  </si>
  <si>
    <t>2.c.2. Participa da pactuação de fluxos para os usuários entre os diversos pontos de atenção da rede, garantindo a referência e contrarreferência respeitando a centralidade do cuidado na atenção primária</t>
  </si>
  <si>
    <t>2.c.3. A Atenção Ambulatorial Especializada é complementar e integrada à Atenção Básica</t>
  </si>
  <si>
    <t>2.c.4. A equipe contrarreferencia os pacientes às Unidades que solicitaram o atendimento, após definirem a conduta terapêutica deles, garantido alta responsável e articulação com a equipe que dará continuidade ao  cuidado.</t>
  </si>
  <si>
    <t>2.c.5. Monitora sistematicamente a qualidade dos encaminhamentos recebidos, considerando protocolos, capacitações e apoio  matricial</t>
  </si>
  <si>
    <t>2.c.6. Há integração dos serviços de apoio com as unidades, em relação às atividades finalísticas</t>
  </si>
  <si>
    <t>2.c.7. Desenvolve alguma atividade de educação permanente para os trabalhadores da sua área de abrangência</t>
  </si>
  <si>
    <t>2.c.8. Realiza apoio  matricial</t>
  </si>
  <si>
    <t>2.c.9. Participa do  Telessaúde</t>
  </si>
  <si>
    <t>2.c.11. Organiza o seu processo de trabalho, visando a sua inserção como componente/ ponto de atenção na rede de assistência, conforme a pactuação.</t>
  </si>
  <si>
    <t>2.c.12. Realiza parceria com serviços conveniados/contratados na articulação em Rede ou em Linhas de Cuidado</t>
  </si>
  <si>
    <t>2.c.13. Participa de espaços de diálogo e discussão com e entre os serviços de saúde.</t>
  </si>
  <si>
    <t>2.c.14. Outra atividade (especificar):</t>
  </si>
  <si>
    <t>3.a.1. Tem Colegiado Gestor - que se reune com frequencia:</t>
  </si>
  <si>
    <t>3.a.2. Realiza Reuniões de toda a Equipe- que se reune com frequencia:</t>
  </si>
  <si>
    <t>3.a.3. Realiza Reuniões por áreas, monitora e analisa as ações e resultados alcançados com base em indicadores previamente estabelecidos - que se reune com frequencia:</t>
  </si>
  <si>
    <t>3.a.4. Discute questões referentes à organização do processo de trabalho, avaliação e planejamento.</t>
  </si>
  <si>
    <t>3.a.5. Discute casos, promove a integração com troca de experiências e conhecimentos e incentiva a educação permanente.</t>
  </si>
  <si>
    <t>3.a.6. A equipe da Unidade de Referência tem facilidade na relação com representantes dos diversos departamentos e áreas da SMS.</t>
  </si>
  <si>
    <t>3.a.7. Realiza registro das reuniões (encaminhamentos e responsáveis).</t>
  </si>
  <si>
    <t>3.a.8. Outra atividade (especificar):</t>
  </si>
  <si>
    <t>3.c.1.Tem CLS instituído e ativo.</t>
  </si>
  <si>
    <t>3.c.2.Participaçãode profissionais, de usuários e representantes de movimentos sociais.</t>
  </si>
  <si>
    <t>3.c.3.Realiza reuniões de planejamento, acompanhamento e avaliação das ações de saúde.</t>
  </si>
  <si>
    <t>3.c.4.Realiza registro das reuniões (encaminhamentos e  responsáveis).</t>
  </si>
  <si>
    <t>3.c.5.Outra atividade (especificar):</t>
  </si>
  <si>
    <t>3.e.1. Institui mecanismos e processos de acolhimento de queixas, reclamações, necessidades, sugestões e outras manifestações dos  usuários.</t>
  </si>
  <si>
    <t>3.e.2. Debate criticamente as demandas recebidas e leva-as em consideração.</t>
  </si>
  <si>
    <t>3.e.3. Outra atividade (especificar):</t>
  </si>
  <si>
    <t>3.g.1. Acesso.</t>
  </si>
  <si>
    <t>3.g.2. Acolhimento.</t>
  </si>
  <si>
    <t>3.g.3. Qualidade do atendimento.</t>
  </si>
  <si>
    <t>3.g.4. Tempo de espera para ser  atendido.</t>
  </si>
  <si>
    <t>3.g.5. Qualificação da referência e contra-referência  .</t>
  </si>
  <si>
    <t>3.g.6. Acompanhamento do usuário na rede de serviços  .</t>
  </si>
  <si>
    <t>3.g.7. Qualidade do vínculo.</t>
  </si>
  <si>
    <t>3.g.8. Comprometimento do profissional.</t>
  </si>
  <si>
    <t>3.g.9. A unidade leva em consideração os resultados da pesquisa de satisfação do usuário.</t>
  </si>
  <si>
    <t>3.g.11. Outro (especificar):</t>
  </si>
  <si>
    <t>3.i.1. horário de funcionamento da  unidade;</t>
  </si>
  <si>
    <t>3.i.2. identificação dos  trabalhadores;</t>
  </si>
  <si>
    <t>3.i.3. serviços oferecidos;</t>
  </si>
  <si>
    <t>3.i.4. fluxos do acolhimento e seguimento na  rede;</t>
  </si>
  <si>
    <t>3.i.5. direitos e deveres dos  usuários.</t>
  </si>
  <si>
    <t>3.i.6. Outro (especificar):</t>
  </si>
  <si>
    <t>4.a.1.A Unidade mantém atualização periódica do Cadastro Nacional de Estabelecimentos de Saúde (CNES) e da Ficha de Programação Físico Orçamentária (FPO), sempre que necessário, para evitar perda de validade da produção realizada na unidade.</t>
  </si>
  <si>
    <t>4.a.2. Há prontuário único com registros sistemáticos e regulares dos atendimentos, das evoluções e das intercorrências no prontuário dos pacientes.</t>
  </si>
  <si>
    <t>4.a.3. A Unidade responsabiliza-se pela guarda e pelo acesso do prontuário do paciente</t>
  </si>
  <si>
    <t>4.a.4. A Unidade utiliza as informações e os indicadores de gestão e da assistência para adequar rotinas assistenciais e processos gerenciais.</t>
  </si>
  <si>
    <t>4.a.5. A Unidade divulga a informação e os indicadores de gestão e da assistência com o objetivo de coletivizá-los de forma transparente.</t>
  </si>
  <si>
    <t>4.a.6. Outro (especificar):</t>
  </si>
  <si>
    <t>4.c.1. A Unidade possui protocolos/POPs e rotinas administrativas formalmente instituídas e acessíveis</t>
  </si>
  <si>
    <t>4.c.2. A Unidade possui protocolos/diretrizes clínicos formalmente instituídos e acessíveis</t>
  </si>
  <si>
    <t>4.c.3. Possui estratégia de educação permanente e/ou relacionadas com a implantação dos protocolos administrativos e clínicos</t>
  </si>
  <si>
    <t>4.c.4. Os protocolos, as rotinas e os procedimentos operacionais usados são validados e atualizados sistematicamente</t>
  </si>
  <si>
    <t>4.c.5. Os protocolos e as rotinas são definidos com a participação dos trabalhadores, obedecendo as especificidades técnicas e administrativas destes.</t>
  </si>
  <si>
    <t>5.a.1. Possui condições físicas, de fluxo e de limpeza adequadas</t>
  </si>
  <si>
    <t>5.a.2. Garante a continuidade da assistência em caso de interrupção do fornecimento de energia elétrica</t>
  </si>
  <si>
    <t>5.a.3. É realizada manutenção predial corretiva e preventiva</t>
  </si>
  <si>
    <t>5.a.4. Garante ambiente acolhedor, incluindo sinalização, climatização e iluminação, entre outros.</t>
  </si>
  <si>
    <t>5.a.5. Garante acessibilidade a usuários e trabalhadores</t>
  </si>
  <si>
    <t>5.a.6. Existe programa de segurança que atenda às normas de prevenção, combate e segurança contra incêndios</t>
  </si>
  <si>
    <t>5.a.7. Os equipamentos necessários estão em condições de uso para o exercício de suas atividades</t>
  </si>
  <si>
    <t>5.a.8. São disponibilizados materiais e insumos adequados e em quantidade suficiente para o exercício de suas atividades</t>
  </si>
  <si>
    <t>5.a.9. É realizada manutenção preventiva e corretiva dos equipamentos com garantia de reposição de peças</t>
  </si>
  <si>
    <t>5.a.10. Possui sistema/mecanismos de controle de estoque, reposição, padronização e qualidade dos materiais e insumos disponibilizados</t>
  </si>
  <si>
    <t>5.a.11. Materiais, insumos e equipamentos são armazenados/ acondicionados de forma adequada</t>
  </si>
  <si>
    <t>5.a.12. A Unidade realiza monitoramento e controle de estoque de roupas e materiais</t>
  </si>
  <si>
    <t>5.a.13. Os profissionais recebem orientação do fluxo de processamento de roupas e materiais</t>
  </si>
  <si>
    <t>5.a.14. Possui metodologia definida para utilização racional de roupas e materiais cirúrgicos</t>
  </si>
  <si>
    <t>5.a.15.Outro (especificar):</t>
  </si>
  <si>
    <t>2.a.1. Há acolhimento e estratégias de atendimento às necessidades dos usuários, seguindo critérios de avaliação de  risco/vulnerabilidade</t>
  </si>
  <si>
    <t>Sim</t>
  </si>
  <si>
    <t>Não</t>
  </si>
  <si>
    <t>Em termos (especificar):</t>
  </si>
  <si>
    <t xml:space="preserve">CAPÍTULO 1 IDENTIFICAÇÃO                                                                                                 </t>
  </si>
  <si>
    <t>CAPÍTULO 2 GESTÃO DA OFERTA, DO ACESSO, DO CUIDADO E DA INTEGRAÇÃOCOM A REDE DE SAÚDE</t>
  </si>
  <si>
    <t xml:space="preserve">CAPÍTULO 3 GESTÃO PARTICIPATIVA E CONTROLE  SOCIAL                                      </t>
  </si>
  <si>
    <t xml:space="preserve">CAPÍTULO 4 GESTÃO DE INFORMAÇÃO                                                                            </t>
  </si>
  <si>
    <t xml:space="preserve">CAPÍTULO 5 GESTÃO DE INFRAESTRUTURA, LOGÍSTICAE AMBIÊNCIA                  </t>
  </si>
  <si>
    <t xml:space="preserve">CAPÍTULO 6 INTEGRAÇÃO  ENSINO-SERVIÇO                                                                    </t>
  </si>
  <si>
    <t xml:space="preserve">CAPÍTULO 7 SÍNTESE                                                                                                                 </t>
  </si>
  <si>
    <t>2a10</t>
  </si>
  <si>
    <t>2a11</t>
  </si>
  <si>
    <t>2a12</t>
  </si>
  <si>
    <t>2b10</t>
  </si>
  <si>
    <t>2b11</t>
  </si>
  <si>
    <t>2b12</t>
  </si>
  <si>
    <t>2b13</t>
  </si>
  <si>
    <t>2c10</t>
  </si>
  <si>
    <t>2c11</t>
  </si>
  <si>
    <t>2c12</t>
  </si>
  <si>
    <t>2c13</t>
  </si>
  <si>
    <t>2c14</t>
  </si>
  <si>
    <t>3g10</t>
  </si>
  <si>
    <t>3g11</t>
  </si>
  <si>
    <t>5a10</t>
  </si>
  <si>
    <t>5a11</t>
  </si>
  <si>
    <t>5a12</t>
  </si>
  <si>
    <t>5a13</t>
  </si>
  <si>
    <t>5a14</t>
  </si>
  <si>
    <t>5a15</t>
  </si>
  <si>
    <t>2.c.10. Realiza cuidado compartilhado dos casos com atenção básica outros serviços, de acordo com a necessidade, para qualificação da assistência aos pacientes de maior risco/vulnerabilidade</t>
  </si>
  <si>
    <t>2d</t>
  </si>
  <si>
    <t>3b</t>
  </si>
  <si>
    <t>3c1</t>
  </si>
  <si>
    <t>3c2</t>
  </si>
  <si>
    <t>3c3</t>
  </si>
  <si>
    <t>3c4</t>
  </si>
  <si>
    <t>3c5</t>
  </si>
  <si>
    <t>3d</t>
  </si>
  <si>
    <t>3e1</t>
  </si>
  <si>
    <t>3e2</t>
  </si>
  <si>
    <t>3e3</t>
  </si>
  <si>
    <t>3f</t>
  </si>
  <si>
    <t>3h</t>
  </si>
  <si>
    <t>3j</t>
  </si>
  <si>
    <t>4a1</t>
  </si>
  <si>
    <t>4b</t>
  </si>
  <si>
    <t>4d</t>
  </si>
  <si>
    <t>5b</t>
  </si>
  <si>
    <t>6b</t>
  </si>
  <si>
    <t>7a</t>
  </si>
  <si>
    <t>Positivo1</t>
  </si>
  <si>
    <t>Positivo2</t>
  </si>
  <si>
    <t>Comentário</t>
  </si>
  <si>
    <t>Seleção</t>
  </si>
  <si>
    <t>5677424 - Centro de Referência à Saúde do Idoso</t>
  </si>
  <si>
    <t>POLICLÍNICA I</t>
  </si>
  <si>
    <t>2022710 Policlínica 2</t>
  </si>
  <si>
    <t>CEO SUDOESTE</t>
  </si>
  <si>
    <t>202334-2 Centro de Referência em Reabilitação</t>
  </si>
  <si>
    <t>2022893-Policlínica 3</t>
  </si>
  <si>
    <t>Carolina Belo Rodrigues Scacheti</t>
  </si>
  <si>
    <t>HELOISA MARIA LELIS DE CASTRO</t>
  </si>
  <si>
    <t>REGIANE FREITAS ALVES DE CARVALHO</t>
  </si>
  <si>
    <t>Cláudia de Sant'Anna Vitor Galoro</t>
  </si>
  <si>
    <t>Ana Carla Fujisawa Ferreira de Sá</t>
  </si>
  <si>
    <t>Adilson Rocha Campos</t>
  </si>
  <si>
    <t>Valera Cristina Jodjahn Figueiredo</t>
  </si>
  <si>
    <t>2a12t</t>
  </si>
  <si>
    <t>2b13t</t>
  </si>
  <si>
    <t>2c14t</t>
  </si>
  <si>
    <t>Contra-referência para todos os casos de atendimentos de primeira vez em nossa unidade.</t>
  </si>
  <si>
    <t>Os profissionais não sabem o que cada unidade oferta e não temos tido espaços para participação/interação entre os profissionais da atenção básica e especializada</t>
  </si>
  <si>
    <t>Integraremos o grupo de matriciadores do município, produto da discussão do GT de Reabilitação Motora em parceria com o Departamento de Saúde, CRR, HMMG.</t>
  </si>
  <si>
    <t>Nosso agendamento é feito VIA SOL e monitoramos as faltas com planilha mensal para as especialidades dos distritos para encaminhamento as UBS de origem para nova convocação e agendamento.</t>
  </si>
  <si>
    <t>As contra-referências facilitam a integração em rede e fortalecem a linha de cuidado. Além de ser potencial estratégia para diagnóstico da rede e ferramenta para matriciamento e clínica ampliada.</t>
  </si>
  <si>
    <t xml:space="preserve">Os usuários que chegam ao nosso serviço vêm encaminhados das UB's, sendo estas que definem quem acessará esta Unidade de atenção especializada. Espera-se que os profissionais da Atenção Básica utilizem os manuais e fluxogramas de orientação, pactuados na |Secretaria de Saúde para o encaminhamento a este serviço. 
Internamente nossa Unidade procura manter uma organização que permita o gerenciamento, das ofertas de apoio diagnóstico e terapêutico de que dispõe, de acordo com critérios de avaliação de risco e vulnerabilidade. 
Nem toda a retaguarda necessária está disponível, havendo situações em que o usuário precisa ser encaminhado para outros serviços, em função da dificuldade em garantir a complementação do cuidado em nosso ambulatório. Cito como exemplo: a falta de testes de estímulo para avaliação de deficiência de GH, falta de colonoscopia e endoscopia infantil, falta de oferta adequada para nasofibrolaringoscopia, indisponibilidade de oferta para CPAP. Além disso, há agendamentos para serviços externos que não se efetivam( por falta dos profissionais, equipamentos quebrados), e com frequência os usuários são reencaminhados para reagendamento em nossa Unidade.
Não tem sido seguido o dimensionamento adequado para composição da equipe, principalmente quanto a equipe de enfermagem.
</t>
  </si>
  <si>
    <t xml:space="preserve">A oferta de vagas do serviço é restrita devido ao dimencionamento de RH, desta forma, não realizamos classificação de risco, sendo somente as urgências apontadas pela Atenção Básica (AB) garantidas como atendimentos prioritários. 
Para a organização e otimização das vagas ofertadas para as especialidades com maior demanda (Endodontia e Prótese Dentária), disponibilizamos um cronograma com a programação das vagas ofertadas por serviço com a finalidade de reduzir o absenteísmo e a perda de vagas por encaminhamentos fora do protocolo.
Possuímos fila interna para o atendimento de pacientes com necessidades especiais em Centro Cirúrgico realizado pela Vitale/ SLM (São Leopoldo Mandic) monitorada e com priorização conforme necessidade do caso encaminhado.
As vagas são ofertadas no SOL e reguladas conforme a demanda informada pelos Centros de Saúde para cada especialidade.
 A construção das ofertas realizadas pelo CEO se deu de maneira compartilhada e pactuada com a AB através de oficinas temáticas nas reuniões de saúde bucal do Distrito Sudoeste, buscando o atendimento compartilhado, discussões de casos e construção de PTS.
A vigilância e monitoramento no CEO ocorre para os casos de pacientes com maior vulnerabilidade/risco e também através da Linha de Cuidado do paciente com câncer bucal construída e proposta entre o CEO/AB.
O CEO tem acesso a lista de medicamentos disponibilizado para a rede de saúde do município, porém não possui nenhum medicamento padronizado necessário para garantir o cuidado prestado.
Os fluxos de encaminhamentos dos pacientes e o encaminhamento sistemático das contra ref. para a AB foi pactuado entre o CEO/AB nas oficinas temáticas com a finalidade de garantir a resolutividade do cuidado e o acompanhamento em tempo oportuno dos pacientes assistidos.
Proposta de realização de oficina para a discussão da qualificação das referências e contra referências em Reunião Distrital de Saúde Bucal (realizada pela apoiadora técnica da SB do distrito e com a minha colaboração, contando com a participação de representantes da odonto dos CS do distrito e excepcionalmente com a participação de profissionais do CEO).
Realização de matriciamentos anuais para a capacitação no diagnóstico de lesões bucais após Campanha de Prevenção e Detecção Precoce do Câncer Bucal.
</t>
  </si>
  <si>
    <t>Avaliamos que tanto no quadro da gestão da oferta, quanto na gestão do cuidado quanto na gestão da integração com a rede, há itens onde o mais adequado seria que houvesse uma opção de resposta que considerasse a realidade dos serviços e não apenas se faz ou não faz.</t>
  </si>
  <si>
    <t>A apoio matricial e o telessaúde têm sido realizados mas as unidades têm problema com transporte e internet.
(equipamento e rede)</t>
  </si>
  <si>
    <t>Mensal</t>
  </si>
  <si>
    <t>Semestral</t>
  </si>
  <si>
    <t>Bimestral</t>
  </si>
  <si>
    <t>Quadrimestral</t>
  </si>
  <si>
    <t>3a8t</t>
  </si>
  <si>
    <t>Reuniões menais com os profissionais para discutir assuntos relacionados com a reabilitação</t>
  </si>
  <si>
    <t>Proposta de ampliação das discussões do acolhimento e reabilitação com assuntos relacionados ao GT de Reabilitação Motora, afim de afinar as ações junto aos outros serviços de referência.</t>
  </si>
  <si>
    <t>O CTA/Amb.de Hepatites Virais sendo referencia necessitava ter acesso aos outros Distritos através da  participação na câmara técnica das Especialidades.</t>
  </si>
  <si>
    <t>Não há discussões sobre indicadores de forma sistemática
Precisamos trabalhar mais com a estratégia da educação permanente</t>
  </si>
  <si>
    <t xml:space="preserve">A equipe do serviço é reduzida o que não se justifica a composição de colegiado gestor e reuniões por áreas. 
As ações e decisões são pactuadas por toda a equipe em reuniões realizadas periodicamente.
Realizada a reunião para a autoavaliação (AMAQ) e construção das matrizes de intervenção para o PMAQ CEO. 
</t>
  </si>
  <si>
    <t xml:space="preserve">Entendemos que a facilidade na relação com representantes dos diversos departamentos da SMS, não significa necessariamente que sejam resolvidas as questões tratadas </t>
  </si>
  <si>
    <t>3c5t</t>
  </si>
  <si>
    <t>A cordenação permanece como membro suplente representando a Secretaria de Saúde no Conselho Municipal do Idoso.</t>
  </si>
  <si>
    <t>Não temos Conselho Local de Saúde.</t>
  </si>
  <si>
    <t>Temos que implementar ações de planejamento com a participação da Equipe e o conhecimento do Conselho</t>
  </si>
  <si>
    <t>O CEO OV não possui CLS instituído.</t>
  </si>
  <si>
    <t>Sistematizar a "caixinha" de sugestões da unidade, que funcionava antigamente.</t>
  </si>
  <si>
    <t>Recebemos reclamações e elogios através do sistema SEI e a cada elogio e reclamação e discutido com a equipe.</t>
  </si>
  <si>
    <t>Há mecanismos de acolhimento às queixas, como o 156 e a Ouvidoria.
O serviço recebe as reclamações dos usuários pessoalmente com a coordenação local, ou por escrito</t>
  </si>
  <si>
    <t>O serviço não possui canais de comunicação próprios, porém ao receber queixas e reclamações pelas vias instituídas pela prefeitura (156 e Ouvidoria), discute com a equipe ou profissional envolvido no caso, sendo as ações propostas construídas de maneira conjunta para a realização da devolutiva para o solicitante.</t>
  </si>
  <si>
    <t xml:space="preserve">Não há na unidade um mecanismo formal para queixas, reclamações, sugestões, etc;
no entanto há uma boa interação entre a coordenação, os funcionários, os representantes do CLS e todos os nossos usuários, que possibilita que o acolhimento e respostas às questões trazidas ao serviço. </t>
  </si>
  <si>
    <t>Todos os itens acabam sendo monitorados indiretamente, pois ainda não possuímos impresso próprio para registro de cada item.</t>
  </si>
  <si>
    <t>Não conseguimos implantar nossa avaliação de satisfação do usuário devido a falta de RH o material já foi discutido em reunião de equipe mas não avançamos devido a demanda da assistência.</t>
  </si>
  <si>
    <t>Ainda sem monitoramento sistematizado de avaliação</t>
  </si>
  <si>
    <t>Incluída a proposta de construção de questionário para a avaliação da satisfação do usuário como matriz de intervenção do PMAQ CEO.</t>
  </si>
  <si>
    <t xml:space="preserve">Não há na unidade um mecanismo formal de pesquisa de satisfação do usuário.
A boa interação entre a coordenação do serviço e nossos funcionários com os representantes do CLS e com todos os nossos usuários, possibilita que o monitoramento constante de seu nível de satisfação em relação aos itens referidos. </t>
  </si>
  <si>
    <t xml:space="preserve">O instrumento para monitoramento da satisfação do usuário foi finalizado e aplicado nos dias 18 e 20/09/2017. </t>
  </si>
  <si>
    <t>3g11t</t>
  </si>
  <si>
    <t>Finalizamos a ficha de avaliação junto ao Conselho Local de saúde e iniciaremos as avaliações do serviço em setembro/2017.</t>
  </si>
  <si>
    <t>3i6t</t>
  </si>
  <si>
    <t>Manter as informações sempre atualizadas no portal da saúde.</t>
  </si>
  <si>
    <t xml:space="preserve">Nosso horario de funcionamento e grade profissional alem de estar no site da Prefeitura de Campiunas tambem se encontra no site do Ministério da Saúde portal   Departamento de AIDS/HEPATITES VIRAIS.
Alguns profissionais não possuem crachá devido a falta de material para confecção da Secretaria de Saúde. </t>
  </si>
  <si>
    <t>O serviço é acessado via consultas SOL e as orientações necessárias e contato telefônico do CEO são informados no momento da consulta inicial.</t>
  </si>
  <si>
    <t>4a6t</t>
  </si>
  <si>
    <t>Mantemos atualizado nosso CNES E FPO.</t>
  </si>
  <si>
    <t>Implantar indicadores nas especialidades e maior divulgação dos mesmos.</t>
  </si>
  <si>
    <t>Temos proposto sugestões para o aprimoramento e adequação dos instrumentos de registro de produção pela Coordenadoria de Informação e Informática, mas não houve mudanças efetivas que facilitem o registro da produção</t>
  </si>
  <si>
    <t xml:space="preserve">O indicador considerado é a meta de produção das especialidades proposta pelo Ministério da Saúde para a o CEO, no nosso caso CEO tipo I. Este indicador direciona a nossa oferta, porém realizamos uma adequação que leva em consideração o dimencionamento de RH do serviço. Esta adequação das ofertas assistenciais considera também as necessidades e pactuações realizadas entre o CEO e AB.
A divulgação das informações sobre o serviço ocorre de maneira periódica através de apresentação no Colegiado de Coordenadores e Reunião Distrital de Saúde Bucal. Ocorre a apresentação da organização do trabalho, das ofertas e tratamentos realizados, demanda reprimida para o serviço, além dos procedimentos realizados considerando as metas de produção preconizada para o CEO.
</t>
  </si>
  <si>
    <t xml:space="preserve">Devemos definir indicadores específicos para a unidade para a próxima avaliação.
</t>
  </si>
  <si>
    <t>4c1</t>
  </si>
  <si>
    <t>4c2</t>
  </si>
  <si>
    <t>4c3</t>
  </si>
  <si>
    <t>4c4</t>
  </si>
  <si>
    <t>4c5</t>
  </si>
  <si>
    <t>Seguimos o Protocolo de Tratamento das Hepatites Virais do Ministério da Saúde.
POps temos da Enfermagem.</t>
  </si>
  <si>
    <t xml:space="preserve">O serviço não possui POPs porém os procedimentos de limpeza e esterilização estão sob responsabilidade do CHPEO (o CEO ocupa espaço no ambulatório de especialidades do CHPEO).
O protocolo de especialidades foi construído de maneira compartilhada entre o CEO/AB e disponibilizado para todos os profissionais, coordenadores e apoiadores. Sua versão está disponível também no site da Secretaria de Saúde.
Foi pactuado o monitoramento e avaliação de sua implantação com as equipes e coordenadores do CS nas reuniões distritais.
</t>
  </si>
  <si>
    <t xml:space="preserve">Há na unidade rotinas administrativas, diretrizes clínicas, atividades de educação permanente, definidos com a participação dos trabalhadores; no entanto, não podemos afirmar que são "formalmente" instituídas.
Porém, uma vez definidos, são seguidas por todos os profissionais da unidades.
</t>
  </si>
  <si>
    <t>Nos protocolos estabelecemos critérios definidos para encaminhamento à especialidade e os exames obrigatórios mas a maioria dos usuários chega sem os exames.</t>
  </si>
  <si>
    <t>5a1</t>
  </si>
  <si>
    <t>5a2</t>
  </si>
  <si>
    <t>5a3</t>
  </si>
  <si>
    <t>5a4</t>
  </si>
  <si>
    <t>5a5</t>
  </si>
  <si>
    <t>5a6</t>
  </si>
  <si>
    <t>5a7</t>
  </si>
  <si>
    <t>5a8</t>
  </si>
  <si>
    <t>5a9</t>
  </si>
  <si>
    <t>5a15t</t>
  </si>
  <si>
    <t>Necessidade de manutenção predial e de equipamentos para melhor qualidade dos atendimentos e otimização de oferta.</t>
  </si>
  <si>
    <t>Enfrentamos problemas na manutenção predial e corretiva de muitos equipamentos que dependem de licitações, exemplo os equipamentos utilizados pela fisioterapia.</t>
  </si>
  <si>
    <t>Usamos a hotelaria do Hospital Ouro Verde e também tudo que se relaciona a segurança e manutenção predial pois estamos situado dentro do Complexo,quanto alguns insumos da prefeitura estamos sempre em falta como alguna medicamentos,material de escritório e cartucho,papel da impressora de contrato da PMC.</t>
  </si>
  <si>
    <t>As condições físicas e de manutenção desta Unidade são muito precárias</t>
  </si>
  <si>
    <t>Atualmente as condições físicas de trabalho e a manutenção da estrutura predial e dos equipamentos estão comprometidas pela crise vivenciada pela Secretaria de Saúde. O serviço conta com o sistema de gerenciamento de estoque e realiza de forma adequada a otimização dos recursos disponibilizados.</t>
  </si>
  <si>
    <t>Nossa coordenação já protocolou solicitações a respeito das normas de segurança e ainda não obtivemos resposta relacionada ao assunto.
há necessidade de manutenção de equipamentos.</t>
  </si>
  <si>
    <t xml:space="preserve">Não temos manutenção preventiva e corretiva, nem predial e nem de equipamentos. </t>
  </si>
  <si>
    <t>A unidade sempre é requisitada a ser visitada por alunos de graduação e residências multiprofissionais.</t>
  </si>
  <si>
    <t xml:space="preserve">Fomos por 2 anos campo de estágio da residência de Psiquiatria do CHEPEO.
Infelizmente ele se encerrou em maio deste ano devido ao corte no pagamento ta preceptora.
</t>
  </si>
  <si>
    <t>Estamos com residencia de Clinica Médica e multiprofissional do Hospital Ouro Verde  e está sendo de grande valia para o serviço.</t>
  </si>
  <si>
    <t>Recebe residentes de clínica médica e saúde da família</t>
  </si>
  <si>
    <t xml:space="preserve">Atualmente as condições físicas de trabalho e a manutenção da estrutura predial e dos equipamentos estão comprometidas pela crise vivenciada pela Secretaria de Saúde. 
O serviço conta com o sistema de gerenciamento de estoque e realiza de forma adequada a otimização dos recursos disponibilizados.
</t>
  </si>
  <si>
    <t xml:space="preserve">A falta de manutenção predial tem sido um problema pois temos muitas áreas que oferecem risco ao
trabalhador e ao usuário, por exemplo os banheiros estão com os azulejos soltando e a nossa rampa
interna está sem placas antiderrapantes. Além disso, os pequenos reparos demoram muito tempo para
serem realizados.
A unidade não é climatizada e a sinalização existente foi feita "artesanalmente" pela equipe.
A rampa de acesso externo não tem cobertura (toldo) e o piso no entorno da unidade tem muito
desnível, o que já causou queda de funcionários e usuários.
A área de arquivo inativo precisa de estantes, caixas plásticas para que possamos organizar as pastas.
A manutenção de equipamentos (preventiva e corretiva) está muito complicada. Só temos manutenção
do aparelho de raiox e de eletrocardiograma. Os equipamentos de usom estão sem manutenção e isso
tem prejudicado a oferta de serviços. A demanda reprimida no município para esse tipo de exame é
altíssima e, com o problema no equipamentos e transdutores, temos reduzido consideravelmente nossa
oferta.
Os gastroscópios foram encaminhados para manutenção há pelo menos 9 meses e ainda não foram
devolvidos e, por isso, foi necessário reduzir a oferta de exames de endoscopia já que ficamos com um
gastroscópio. Somado a isso, estamos com os exames suspensos pois o ácido peracético, para desinfecção dos gastroscópios está em processo de compra.
Faltam insumos para trabalhar: scalp a vácuo 21 e 23, ocasionalmente papel e toner. </t>
  </si>
  <si>
    <t>A reestruturação do Prontuário utilizado pelos profissionais já está em fase de finalização, Proposta de remodelação das reunião específica para discussão da reabilitação (fisioterapeutas, fonoaudióloga e terapeuta ocupacional); Retomar as capacitações das Unidades Básicas de Saúde e iniciar o processo de matriciamento junto ao GT de Reabilitação Motora.</t>
  </si>
  <si>
    <t>Necessitamos de reposição de RH para atingir todas as metas traçadas no plano anual,ter representação na camara tecnica das especialidades.</t>
  </si>
  <si>
    <t xml:space="preserve">- Necessidade de manutenção predial e de equipamentos para melhor otimização de oferta e qualidade dos serviços prestados;
- Maior divulgação dos serviços prestados pelas especialidades e maior trabalho com indicadores destas unidades;
- Incentivar maior </t>
  </si>
  <si>
    <t>Observamos que a equipe está mais envolvida com atividades de matriciamento, e mais atenta à observar a disponibilidade e qualidade dos serviços de apoio ofertados; esperamos que esse interesse traga como reflexo, uma melhor compreensão da rede de atenção, e um maior compromisso com o SUS.
Precisamos desenvolver mais ações de avaliação e planejamento. Assim como, trabalhar com maior apropriação sobre os indicadores que influenciam nossa prática e nossos resultados.
Continuamos numa estrutura física bastante inadequada, sem conserto ou renovação de equipamentos, e com déficits na composição da equipe, em especial quanto a enfermagem. Avaliamos que mantemos um bom contato com as outras instâncias da Gestão, mas isso não se reflete na solução efetiva dos problemas desta Unidade de Saúde.
Consideramos que nossa relação com a Atenção Básica precisa de uma maior aproximação, o que pode ser em parte alcançado, pelas ações de matriciamento, que estão em andamento, mas também não sentimos um grande interesse por parte das Unidades para o cuidado compartilhado.
Outro aspecto que merece relevância é quanto aos serviços de apoio diagnóstico e terapêutico, há muitas deficiências quanto à sua qualidade, em diversas áreas, e pouca inclusão das avaliações que profissionais solicitantes possam fazer para contribuir com essa análise, para que o gasto público não sofra tanto desperdício, e o usuário possa ter a melhor resolução para as suas questões de saúde.</t>
  </si>
  <si>
    <t xml:space="preserve">Devido ao fato desta matriz ter sido construída considerando as especialidades médicas, muitas dos questionamentos não se aplicam ao nosso serviço.
Realizei as considerações e ações propostas em cada capítulo para facilitar a leitura e entendimento da organização do nosso serviço.
</t>
  </si>
  <si>
    <t>Nossa unidade, além de trabalhar como referência em reabilitação física, oferece à rede atendimento especializado em ortopedia e reumatologia.
Os profissionais ortopedistas e reumatologista, além de atuarem na atenção especializada de sua competência, atuam também na reabilitação.
O trabalho desenvolvido na unidade na área de reabilitação, tem na multiprofissionalidade seu foco central.
A organização da unidade se dá por programas.
Atualmente desenvolvemos os seguintes programas:
1.reabilitação infanto-juvenil
2.programa de pessoas com lesões encefálicas adquiridas
3.programa de pessoas com amputação
4.programa de pessoas com lesão medular
Há cerca de pouco mais de 1 ano, passamos a atuar no que chamamos de "acolhimento unificado" das pessoas com lesões cefálicas adquiridas, de diferentes etiologias.
Atualmente já podemos observar resultados positivos tanto no acesso desses pacientes ao nosso serviço e a toda a linha de cuidados para a reabilitação, melhorando também a qualidade do serviço oferecido. 
No entanto, ainda enfrentamos dificuldades quando nosso paciente necessita de acesso a exames especializados e avaliações com algumas especialidades médicas como pré requisito para o início das atividades multiprofissionais de reabilitação, o que pode atrasar seu início, podendo comprometer os resultados do processo de reabilitação.
É importante destacar também que a unidade, para procurar atender a toda a demanda, particularmente de fisioterapia, além dos atendimentos individuais, proporciona atendimento em grupos (coluna, joelho, ombro...).
Também é importante destacar que, com a participação de usuários e voluntários, desenvolvemos várias oficinas (artesanato, madeira, tecido, pintura, nutrição, cerâmica...), que tem se mostrado fundamentais no processo de reabilitação.
Destacamos que também temos na nossa unidade um serviço de "órteses, próteses e meios auxiliares de locomoção", e distribuição de cadeiras de rodas, que envolve profissionais de diversas profissões e especialidades para o atendimento de nossos usuários. com seu acolhimento, avaliação especializada, acompanhamento do quadro clínico visando torná-lo apto para o recebimento do item necessário e posterior treinamento para seu uso, bem como a adaptação e manutenção dos equipamentos.
Esse serviço, por ter uma dependência muito grande de processos de compras por parte da PMC, encontra grandes dificuldades para o cumprimento de sua missão.
Finalmente, ressaltamos que seria de grande importância para nosso serviço e para o SUS Campinas, que na SMS houvesse algum profissional que atuasse como articulador e referência para a área de reabilitação.</t>
  </si>
  <si>
    <t>Nos faz repensar as ações planejadas e reconhecer as nossas limitações e fragilidades;</t>
  </si>
  <si>
    <t xml:space="preserve">Estar com a residencia da Clinica Medica e Multiprofissional em nosso serviço.
</t>
  </si>
  <si>
    <t>Fortalecimento das ações das equipes da unidade.</t>
  </si>
  <si>
    <t>Perspectiva de ações a serem planejadas futuramente co-responsabilizando a equipe.</t>
  </si>
  <si>
    <t>Conseguir mesmo com RH reduzido manter a qualidade do atendimento ao nossos pacientes.</t>
  </si>
  <si>
    <t>Avaliação das ações implementadas na unidade com alteração para o próximo das avaliações negativas ou que não deram resultado esperado.</t>
  </si>
  <si>
    <t>Negativo1</t>
  </si>
  <si>
    <t>O prazo sempre é curto, temos que dedicar um tempo que sempre concorre com os acontecimentos do dia-a-dia da unidade.</t>
  </si>
  <si>
    <t>RH reduzido.</t>
  </si>
  <si>
    <t>Boa parte dos processos planejados não são colocados em prática devido o dia a dia da unidade e as faltas existentes.</t>
  </si>
  <si>
    <t>Negativo2</t>
  </si>
  <si>
    <t>Dificuldade em fazer o processo compartilhado com a equipe.</t>
  </si>
  <si>
    <t>Ausência de avaliação de indicadores e produtividade nos processos do RDQA das especialidades.</t>
  </si>
  <si>
    <t>SugestaoAdicional</t>
  </si>
  <si>
    <t>Estar um representante do CTA/AMb.de Hepatites Virais na câmara técnica das especialidades.</t>
  </si>
  <si>
    <t>Gostaríamos que as especialidades trabalhassem com mais indicadores e produtividade para melhor aparecimento dos serviços oferecidos. A falta destes desestimula a equipe nos planejamentos anuais.</t>
  </si>
  <si>
    <t>1a</t>
  </si>
  <si>
    <t>1b</t>
  </si>
  <si>
    <t xml:space="preserve">CAPÍTULO </t>
  </si>
  <si>
    <t>5b1</t>
  </si>
  <si>
    <t>5b2</t>
  </si>
  <si>
    <t>5b3</t>
  </si>
  <si>
    <t>5b3t</t>
  </si>
  <si>
    <t>2a1</t>
  </si>
  <si>
    <t>2a2</t>
  </si>
  <si>
    <t>2a3</t>
  </si>
  <si>
    <t>2a4</t>
  </si>
  <si>
    <t>2a5</t>
  </si>
  <si>
    <t>2a6</t>
  </si>
  <si>
    <t>2a7</t>
  </si>
  <si>
    <t>2a8</t>
  </si>
  <si>
    <t>2a9</t>
  </si>
  <si>
    <t>2b1</t>
  </si>
  <si>
    <t>2b2</t>
  </si>
  <si>
    <t>2b3</t>
  </si>
  <si>
    <t>2b4</t>
  </si>
  <si>
    <t>2b5</t>
  </si>
  <si>
    <t>2b6</t>
  </si>
  <si>
    <t>2b7</t>
  </si>
  <si>
    <t>2b8</t>
  </si>
  <si>
    <t>2b9</t>
  </si>
  <si>
    <t>2c1</t>
  </si>
  <si>
    <t>2c2</t>
  </si>
  <si>
    <t>2c3</t>
  </si>
  <si>
    <t>2c4</t>
  </si>
  <si>
    <t>2c5</t>
  </si>
  <si>
    <t>2c6</t>
  </si>
  <si>
    <t>2c7</t>
  </si>
  <si>
    <t>2c8</t>
  </si>
  <si>
    <t>2c9</t>
  </si>
  <si>
    <t>3a1</t>
  </si>
  <si>
    <t>3a2</t>
  </si>
  <si>
    <t>3a3</t>
  </si>
  <si>
    <t>3a4</t>
  </si>
  <si>
    <t>3a5</t>
  </si>
  <si>
    <t>3a6</t>
  </si>
  <si>
    <t>3a7</t>
  </si>
  <si>
    <t>3a8</t>
  </si>
  <si>
    <t>3g1</t>
  </si>
  <si>
    <t>3g2</t>
  </si>
  <si>
    <t>3g3</t>
  </si>
  <si>
    <t>3g4</t>
  </si>
  <si>
    <t>3g5</t>
  </si>
  <si>
    <t>3g6</t>
  </si>
  <si>
    <t>3g7</t>
  </si>
  <si>
    <t>3g8</t>
  </si>
  <si>
    <t>3g9</t>
  </si>
  <si>
    <t>3i1</t>
  </si>
  <si>
    <t>3i2</t>
  </si>
  <si>
    <t>3i3</t>
  </si>
  <si>
    <t>3i4</t>
  </si>
  <si>
    <t>3i5</t>
  </si>
  <si>
    <t>3i6</t>
  </si>
  <si>
    <t>4a2</t>
  </si>
  <si>
    <t>4a3</t>
  </si>
  <si>
    <t>4a4</t>
  </si>
  <si>
    <t>4a5</t>
  </si>
  <si>
    <t>4a6</t>
  </si>
  <si>
    <t>2.b.10. A Unidade dispõe de uma relação de medicamentos  padronizados</t>
  </si>
  <si>
    <t>3.g.10. O monitoramento/pesquisa é realizado  periodicamente.</t>
  </si>
  <si>
    <t>3e3t</t>
  </si>
  <si>
    <t>Especifique:</t>
  </si>
  <si>
    <t>Consolidado Municipio</t>
  </si>
  <si>
    <t>Resp. Posit.</t>
  </si>
  <si>
    <t>% Posit.</t>
  </si>
  <si>
    <t>3.a.1.a. Frequencia</t>
  </si>
  <si>
    <t>CONSOLIDADO DE RESPOSTAS DO QUESTIONÁRIO MATRIZ DE MONITORAMENTOE AVALIAÇÃO DE AÇÕES DA ATENÇÃO ESPECIALIZADA 2O RDQA 2017</t>
  </si>
</sst>
</file>

<file path=xl/styles.xml><?xml version="1.0" encoding="utf-8"?>
<styleSheet xmlns="http://schemas.openxmlformats.org/spreadsheetml/2006/main">
  <fonts count="8">
    <font>
      <sz val="10"/>
      <color rgb="FF000000"/>
      <name val="Times New Roman"/>
      <charset val="204"/>
    </font>
    <font>
      <sz val="11"/>
      <color theme="1"/>
      <name val="Calibri"/>
      <family val="2"/>
      <scheme val="minor"/>
    </font>
    <font>
      <sz val="10"/>
      <color rgb="FF000000"/>
      <name val="Calibri"/>
      <family val="2"/>
      <scheme val="minor"/>
    </font>
    <font>
      <sz val="10"/>
      <color rgb="FF000000"/>
      <name val="Times New Roman"/>
      <charset val="204"/>
    </font>
    <font>
      <sz val="11"/>
      <color rgb="FF000000"/>
      <name val="Calibri"/>
      <family val="2"/>
      <scheme val="minor"/>
    </font>
    <font>
      <sz val="12"/>
      <color rgb="FF000000"/>
      <name val="Calibri"/>
      <family val="2"/>
      <scheme val="minor"/>
    </font>
    <font>
      <sz val="14"/>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1" fillId="0" borderId="0"/>
  </cellStyleXfs>
  <cellXfs count="2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left" vertical="top"/>
    </xf>
    <xf numFmtId="0" fontId="1" fillId="0" borderId="0" xfId="2" applyAlignment="1">
      <alignment horizontal="left" vertical="top"/>
    </xf>
    <xf numFmtId="0" fontId="2" fillId="0" borderId="0" xfId="0" applyFont="1" applyFill="1" applyBorder="1" applyAlignment="1">
      <alignment horizontal="center" vertical="top" wrapText="1"/>
    </xf>
    <xf numFmtId="0" fontId="2"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4" fillId="0" borderId="0" xfId="0" applyFont="1" applyFill="1" applyBorder="1" applyAlignment="1">
      <alignment horizontal="left" vertical="top"/>
    </xf>
    <xf numFmtId="0" fontId="4" fillId="3" borderId="0" xfId="0" applyFont="1" applyFill="1" applyBorder="1" applyAlignment="1">
      <alignment horizontal="left" vertical="top"/>
    </xf>
    <xf numFmtId="0" fontId="2" fillId="0"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4" fillId="0" borderId="1" xfId="0" applyFont="1" applyFill="1" applyBorder="1" applyAlignment="1">
      <alignment horizontal="center" vertical="top" wrapText="1"/>
    </xf>
    <xf numFmtId="9" fontId="4" fillId="0" borderId="1" xfId="1" applyFont="1" applyFill="1" applyBorder="1" applyAlignment="1">
      <alignment horizontal="center" vertical="top" wrapText="1"/>
    </xf>
    <xf numFmtId="0" fontId="4"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9" fontId="2" fillId="0" borderId="0" xfId="1" applyFont="1" applyFill="1" applyBorder="1" applyAlignment="1">
      <alignment horizontal="left" vertical="top"/>
    </xf>
    <xf numFmtId="0" fontId="2" fillId="0" borderId="1" xfId="0" applyFont="1" applyFill="1" applyBorder="1" applyAlignment="1">
      <alignment horizontal="center" vertical="top" wrapText="1"/>
    </xf>
    <xf numFmtId="0" fontId="6" fillId="0" borderId="0" xfId="0" applyFont="1" applyFill="1" applyBorder="1" applyAlignment="1">
      <alignment horizontal="left" vertical="top" wrapText="1"/>
    </xf>
  </cellXfs>
  <cellStyles count="3">
    <cellStyle name="Normal" xfId="0" builtinId="0"/>
    <cellStyle name="Normal 2" xfId="2"/>
    <cellStyle name="Porcentagem"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63"/>
  <sheetViews>
    <sheetView tabSelected="1" workbookViewId="0">
      <pane xSplit="4" ySplit="4" topLeftCell="E5" activePane="bottomRight" state="frozen"/>
      <selection pane="topRight" activeCell="E1" sqref="E1"/>
      <selection pane="bottomLeft" activeCell="A5" sqref="A5"/>
      <selection pane="bottomRight" activeCell="F8" sqref="F8"/>
    </sheetView>
  </sheetViews>
  <sheetFormatPr defaultRowHeight="12.75"/>
  <cols>
    <col min="1" max="1" width="20.5" style="3" hidden="1" customWidth="1"/>
    <col min="2" max="2" width="127.1640625" style="2" customWidth="1"/>
    <col min="3" max="3" width="11.6640625" style="5" bestFit="1" customWidth="1"/>
    <col min="4" max="4" width="11.83203125" style="5" customWidth="1"/>
    <col min="5" max="11" width="18.83203125" style="1" customWidth="1"/>
    <col min="12" max="16384" width="9.33203125" style="1"/>
  </cols>
  <sheetData>
    <row r="1" spans="1:12" ht="18.75">
      <c r="B1" s="24" t="s">
        <v>378</v>
      </c>
      <c r="C1" s="24"/>
      <c r="D1" s="24"/>
      <c r="E1" s="24"/>
      <c r="F1" s="24"/>
      <c r="G1" s="24"/>
      <c r="H1" s="24"/>
      <c r="I1" s="24"/>
      <c r="J1" s="24"/>
      <c r="K1" s="24"/>
    </row>
    <row r="2" spans="1:12" ht="15.75">
      <c r="A2" s="1" t="s">
        <v>310</v>
      </c>
      <c r="B2" s="9" t="s">
        <v>138</v>
      </c>
      <c r="C2" s="23" t="s">
        <v>374</v>
      </c>
      <c r="D2" s="23"/>
      <c r="E2" s="6"/>
      <c r="F2" s="6"/>
      <c r="G2" s="6"/>
      <c r="H2" s="6"/>
      <c r="I2" s="6"/>
      <c r="J2" s="6"/>
      <c r="K2" s="6"/>
    </row>
    <row r="3" spans="1:12" ht="38.25">
      <c r="A3" s="3" t="s">
        <v>308</v>
      </c>
      <c r="B3" s="2" t="s">
        <v>0</v>
      </c>
      <c r="C3" s="15">
        <f>COUNTA(E3:K3)</f>
        <v>7</v>
      </c>
      <c r="D3" s="15"/>
      <c r="E3" s="2" t="s">
        <v>190</v>
      </c>
      <c r="F3" s="2">
        <v>6211801</v>
      </c>
      <c r="G3" s="2" t="s">
        <v>191</v>
      </c>
      <c r="H3" s="2" t="s">
        <v>192</v>
      </c>
      <c r="I3" s="2" t="s">
        <v>193</v>
      </c>
      <c r="J3" s="2" t="s">
        <v>194</v>
      </c>
      <c r="K3" s="2" t="s">
        <v>195</v>
      </c>
      <c r="L3" s="1" t="e">
        <v>#REF!</v>
      </c>
    </row>
    <row r="4" spans="1:12">
      <c r="A4" s="3" t="s">
        <v>309</v>
      </c>
      <c r="B4" s="2" t="s">
        <v>1</v>
      </c>
      <c r="C4" s="15">
        <f>COUNTA(E4:K4)</f>
        <v>7</v>
      </c>
      <c r="D4" s="15"/>
      <c r="E4" s="1" t="s">
        <v>196</v>
      </c>
      <c r="F4" s="1" t="s">
        <v>197</v>
      </c>
      <c r="G4" s="1" t="s">
        <v>198</v>
      </c>
      <c r="H4" s="1" t="s">
        <v>199</v>
      </c>
      <c r="I4" s="1" t="s">
        <v>200</v>
      </c>
      <c r="J4" s="1" t="s">
        <v>201</v>
      </c>
      <c r="K4" s="1" t="s">
        <v>202</v>
      </c>
    </row>
    <row r="5" spans="1:12" ht="15.75">
      <c r="A5" s="1" t="s">
        <v>310</v>
      </c>
      <c r="B5" s="9" t="s">
        <v>139</v>
      </c>
      <c r="C5" s="16"/>
      <c r="D5" s="16"/>
      <c r="E5" s="6"/>
      <c r="F5" s="6"/>
      <c r="G5" s="6"/>
      <c r="H5" s="6"/>
      <c r="I5" s="6"/>
      <c r="J5" s="6"/>
      <c r="K5" s="6"/>
    </row>
    <row r="6" spans="1:12">
      <c r="A6" s="1" t="s">
        <v>188</v>
      </c>
      <c r="B6" s="11" t="s">
        <v>2</v>
      </c>
      <c r="C6" s="17"/>
      <c r="D6" s="17"/>
      <c r="E6" s="12"/>
      <c r="F6" s="12"/>
      <c r="G6" s="12"/>
      <c r="H6" s="12"/>
      <c r="I6" s="12"/>
      <c r="J6" s="12"/>
      <c r="K6" s="12"/>
    </row>
    <row r="7" spans="1:12" ht="30">
      <c r="A7" s="3" t="s">
        <v>189</v>
      </c>
      <c r="B7" s="10" t="s">
        <v>3</v>
      </c>
      <c r="C7" s="15" t="s">
        <v>375</v>
      </c>
      <c r="D7" s="15" t="s">
        <v>376</v>
      </c>
      <c r="E7" s="22">
        <f>COUNTIF(E8:E19,"Sim")/COUNTA(E8:E19)</f>
        <v>0.5</v>
      </c>
      <c r="F7" s="22">
        <f t="shared" ref="F7:K7" si="0">COUNTIF(F8:F19,"Sim")/COUNTA(F8:F19)</f>
        <v>0.5</v>
      </c>
      <c r="G7" s="22">
        <f t="shared" si="0"/>
        <v>0.75</v>
      </c>
      <c r="H7" s="22">
        <f t="shared" si="0"/>
        <v>0.33333333333333331</v>
      </c>
      <c r="I7" s="22">
        <f t="shared" si="0"/>
        <v>0.66666666666666663</v>
      </c>
      <c r="J7" s="22">
        <f t="shared" si="0"/>
        <v>0.91666666666666663</v>
      </c>
      <c r="K7" s="22">
        <f t="shared" si="0"/>
        <v>0.75</v>
      </c>
    </row>
    <row r="8" spans="1:12" ht="25.5">
      <c r="A8" s="3" t="s">
        <v>315</v>
      </c>
      <c r="B8" s="2" t="s">
        <v>134</v>
      </c>
      <c r="C8" s="18">
        <f>COUNTIF(E8:K8,"Sim")</f>
        <v>5</v>
      </c>
      <c r="D8" s="19">
        <f>C8/$C$3</f>
        <v>0.7142857142857143</v>
      </c>
      <c r="E8" s="13" t="s">
        <v>135</v>
      </c>
      <c r="F8" s="13" t="s">
        <v>135</v>
      </c>
      <c r="G8" s="13" t="s">
        <v>135</v>
      </c>
      <c r="H8" s="13" t="s">
        <v>136</v>
      </c>
      <c r="I8" s="13" t="s">
        <v>136</v>
      </c>
      <c r="J8" s="13" t="s">
        <v>135</v>
      </c>
      <c r="K8" s="13" t="s">
        <v>135</v>
      </c>
    </row>
    <row r="9" spans="1:12" ht="25.5">
      <c r="A9" s="3" t="s">
        <v>316</v>
      </c>
      <c r="B9" s="2" t="s">
        <v>40</v>
      </c>
      <c r="C9" s="18">
        <f t="shared" ref="C9:C20" si="1">COUNTIF(E9:K9,"Sim")</f>
        <v>7</v>
      </c>
      <c r="D9" s="19">
        <f t="shared" ref="D9:D20" si="2">C9/$C$3</f>
        <v>1</v>
      </c>
      <c r="E9" s="13" t="s">
        <v>135</v>
      </c>
      <c r="F9" s="13" t="s">
        <v>135</v>
      </c>
      <c r="G9" s="13" t="s">
        <v>135</v>
      </c>
      <c r="H9" s="13" t="s">
        <v>135</v>
      </c>
      <c r="I9" s="13" t="s">
        <v>135</v>
      </c>
      <c r="J9" s="13" t="s">
        <v>135</v>
      </c>
      <c r="K9" s="13" t="s">
        <v>135</v>
      </c>
    </row>
    <row r="10" spans="1:12" ht="25.5">
      <c r="A10" s="3" t="s">
        <v>317</v>
      </c>
      <c r="B10" s="2" t="s">
        <v>41</v>
      </c>
      <c r="C10" s="18">
        <f t="shared" si="1"/>
        <v>5</v>
      </c>
      <c r="D10" s="19">
        <f t="shared" si="2"/>
        <v>0.7142857142857143</v>
      </c>
      <c r="E10" s="13" t="s">
        <v>135</v>
      </c>
      <c r="F10" s="13" t="s">
        <v>135</v>
      </c>
      <c r="G10" s="13" t="s">
        <v>136</v>
      </c>
      <c r="H10" s="13" t="s">
        <v>136</v>
      </c>
      <c r="I10" s="13" t="s">
        <v>135</v>
      </c>
      <c r="J10" s="13" t="s">
        <v>135</v>
      </c>
      <c r="K10" s="13" t="s">
        <v>135</v>
      </c>
    </row>
    <row r="11" spans="1:12" ht="15">
      <c r="A11" s="3" t="s">
        <v>318</v>
      </c>
      <c r="B11" s="2" t="s">
        <v>42</v>
      </c>
      <c r="C11" s="18">
        <f t="shared" si="1"/>
        <v>6</v>
      </c>
      <c r="D11" s="19">
        <f t="shared" si="2"/>
        <v>0.8571428571428571</v>
      </c>
      <c r="E11" s="13" t="s">
        <v>135</v>
      </c>
      <c r="F11" s="13" t="s">
        <v>135</v>
      </c>
      <c r="G11" s="13" t="s">
        <v>135</v>
      </c>
      <c r="H11" s="13" t="s">
        <v>136</v>
      </c>
      <c r="I11" s="13" t="s">
        <v>135</v>
      </c>
      <c r="J11" s="13" t="s">
        <v>135</v>
      </c>
      <c r="K11" s="13" t="s">
        <v>135</v>
      </c>
    </row>
    <row r="12" spans="1:12" ht="25.5">
      <c r="A12" s="3" t="s">
        <v>319</v>
      </c>
      <c r="B12" s="2" t="s">
        <v>43</v>
      </c>
      <c r="C12" s="18">
        <f t="shared" si="1"/>
        <v>6</v>
      </c>
      <c r="D12" s="19">
        <f t="shared" si="2"/>
        <v>0.8571428571428571</v>
      </c>
      <c r="E12" s="13" t="s">
        <v>135</v>
      </c>
      <c r="F12" s="13" t="s">
        <v>135</v>
      </c>
      <c r="G12" s="13" t="s">
        <v>135</v>
      </c>
      <c r="H12" s="13" t="s">
        <v>135</v>
      </c>
      <c r="I12" s="13" t="s">
        <v>136</v>
      </c>
      <c r="J12" s="13" t="s">
        <v>135</v>
      </c>
      <c r="K12" s="13" t="s">
        <v>135</v>
      </c>
    </row>
    <row r="13" spans="1:12" ht="15">
      <c r="A13" s="3" t="s">
        <v>320</v>
      </c>
      <c r="B13" s="2" t="s">
        <v>44</v>
      </c>
      <c r="C13" s="18">
        <f t="shared" si="1"/>
        <v>6</v>
      </c>
      <c r="D13" s="19">
        <f t="shared" si="2"/>
        <v>0.8571428571428571</v>
      </c>
      <c r="E13" s="13" t="s">
        <v>136</v>
      </c>
      <c r="F13" s="13" t="s">
        <v>135</v>
      </c>
      <c r="G13" s="13" t="s">
        <v>135</v>
      </c>
      <c r="H13" s="13" t="s">
        <v>135</v>
      </c>
      <c r="I13" s="13" t="s">
        <v>135</v>
      </c>
      <c r="J13" s="13" t="s">
        <v>135</v>
      </c>
      <c r="K13" s="13" t="s">
        <v>135</v>
      </c>
    </row>
    <row r="14" spans="1:12" ht="15">
      <c r="A14" s="3" t="s">
        <v>321</v>
      </c>
      <c r="B14" s="2" t="s">
        <v>45</v>
      </c>
      <c r="C14" s="18">
        <f t="shared" si="1"/>
        <v>6</v>
      </c>
      <c r="D14" s="19">
        <f t="shared" si="2"/>
        <v>0.8571428571428571</v>
      </c>
      <c r="E14" s="13" t="s">
        <v>135</v>
      </c>
      <c r="F14" s="13" t="s">
        <v>136</v>
      </c>
      <c r="G14" s="13" t="s">
        <v>135</v>
      </c>
      <c r="H14" s="13" t="s">
        <v>135</v>
      </c>
      <c r="I14" s="13" t="s">
        <v>135</v>
      </c>
      <c r="J14" s="13" t="s">
        <v>135</v>
      </c>
      <c r="K14" s="13" t="s">
        <v>135</v>
      </c>
    </row>
    <row r="15" spans="1:12" ht="15">
      <c r="A15" s="3" t="s">
        <v>322</v>
      </c>
      <c r="B15" s="2" t="s">
        <v>46</v>
      </c>
      <c r="C15" s="18">
        <f t="shared" si="1"/>
        <v>2</v>
      </c>
      <c r="D15" s="19">
        <f t="shared" si="2"/>
        <v>0.2857142857142857</v>
      </c>
      <c r="E15" s="13" t="s">
        <v>136</v>
      </c>
      <c r="F15" s="13" t="s">
        <v>136</v>
      </c>
      <c r="G15" s="13" t="s">
        <v>136</v>
      </c>
      <c r="H15" s="13" t="s">
        <v>136</v>
      </c>
      <c r="I15" s="13" t="s">
        <v>135</v>
      </c>
      <c r="J15" s="13" t="s">
        <v>135</v>
      </c>
      <c r="K15" s="13" t="s">
        <v>136</v>
      </c>
    </row>
    <row r="16" spans="1:12" ht="15">
      <c r="A16" s="3" t="s">
        <v>323</v>
      </c>
      <c r="B16" s="2" t="s">
        <v>47</v>
      </c>
      <c r="C16" s="18">
        <f t="shared" si="1"/>
        <v>3</v>
      </c>
      <c r="D16" s="19">
        <f t="shared" si="2"/>
        <v>0.42857142857142855</v>
      </c>
      <c r="E16" s="13" t="s">
        <v>136</v>
      </c>
      <c r="F16" s="13" t="s">
        <v>136</v>
      </c>
      <c r="G16" s="13" t="s">
        <v>135</v>
      </c>
      <c r="H16" s="13" t="s">
        <v>136</v>
      </c>
      <c r="I16" s="13" t="s">
        <v>136</v>
      </c>
      <c r="J16" s="13" t="s">
        <v>135</v>
      </c>
      <c r="K16" s="13" t="s">
        <v>135</v>
      </c>
    </row>
    <row r="17" spans="1:11" ht="15">
      <c r="A17" s="3" t="s">
        <v>145</v>
      </c>
      <c r="B17" s="2" t="s">
        <v>48</v>
      </c>
      <c r="C17" s="18">
        <f t="shared" si="1"/>
        <v>3</v>
      </c>
      <c r="D17" s="19">
        <f t="shared" si="2"/>
        <v>0.42857142857142855</v>
      </c>
      <c r="E17" s="13" t="s">
        <v>136</v>
      </c>
      <c r="F17" s="13" t="s">
        <v>136</v>
      </c>
      <c r="G17" s="13" t="s">
        <v>135</v>
      </c>
      <c r="H17" s="13" t="s">
        <v>136</v>
      </c>
      <c r="I17" s="13" t="s">
        <v>135</v>
      </c>
      <c r="J17" s="13" t="s">
        <v>135</v>
      </c>
      <c r="K17" s="13" t="s">
        <v>136</v>
      </c>
    </row>
    <row r="18" spans="1:11" ht="15">
      <c r="A18" s="3" t="s">
        <v>146</v>
      </c>
      <c r="B18" s="2" t="s">
        <v>49</v>
      </c>
      <c r="C18" s="18">
        <f t="shared" si="1"/>
        <v>4</v>
      </c>
      <c r="D18" s="19">
        <f t="shared" si="2"/>
        <v>0.5714285714285714</v>
      </c>
      <c r="E18" s="13" t="s">
        <v>136</v>
      </c>
      <c r="F18" s="13" t="s">
        <v>136</v>
      </c>
      <c r="G18" s="13" t="s">
        <v>135</v>
      </c>
      <c r="H18" s="13" t="s">
        <v>136</v>
      </c>
      <c r="I18" s="13" t="s">
        <v>135</v>
      </c>
      <c r="J18" s="13" t="s">
        <v>135</v>
      </c>
      <c r="K18" s="13" t="s">
        <v>135</v>
      </c>
    </row>
    <row r="19" spans="1:11" ht="15">
      <c r="A19" s="3" t="s">
        <v>147</v>
      </c>
      <c r="B19" s="2" t="s">
        <v>50</v>
      </c>
      <c r="C19" s="18">
        <f t="shared" si="1"/>
        <v>0</v>
      </c>
      <c r="D19" s="19">
        <f t="shared" si="2"/>
        <v>0</v>
      </c>
      <c r="E19" s="13" t="s">
        <v>136</v>
      </c>
      <c r="F19" s="13" t="s">
        <v>136</v>
      </c>
      <c r="G19" s="13" t="s">
        <v>136</v>
      </c>
      <c r="H19" s="13" t="s">
        <v>136</v>
      </c>
      <c r="I19" s="13" t="s">
        <v>136</v>
      </c>
      <c r="J19" s="13" t="s">
        <v>136</v>
      </c>
      <c r="K19" s="13" t="s">
        <v>136</v>
      </c>
    </row>
    <row r="20" spans="1:11" ht="15">
      <c r="A20" s="3" t="s">
        <v>203</v>
      </c>
      <c r="B20" s="2" t="s">
        <v>373</v>
      </c>
      <c r="C20" s="18">
        <f t="shared" si="1"/>
        <v>0</v>
      </c>
      <c r="D20" s="19">
        <f t="shared" si="2"/>
        <v>0</v>
      </c>
      <c r="E20" s="13">
        <v>0</v>
      </c>
      <c r="F20" s="13">
        <v>0</v>
      </c>
      <c r="G20" s="13">
        <v>0</v>
      </c>
      <c r="H20" s="13">
        <v>0</v>
      </c>
      <c r="I20" s="13">
        <v>0</v>
      </c>
      <c r="J20" s="13">
        <v>0</v>
      </c>
      <c r="K20" s="13">
        <v>0</v>
      </c>
    </row>
    <row r="21" spans="1:11" ht="15">
      <c r="A21" s="3" t="s">
        <v>189</v>
      </c>
      <c r="B21" s="10" t="s">
        <v>4</v>
      </c>
      <c r="C21" s="15" t="s">
        <v>375</v>
      </c>
      <c r="D21" s="15" t="s">
        <v>376</v>
      </c>
      <c r="E21" s="22">
        <f>COUNTIF(E22:E34,"Sim")/COUNTA(E22:E34)</f>
        <v>0.61538461538461542</v>
      </c>
      <c r="F21" s="22">
        <f t="shared" ref="F21:K21" si="3">COUNTIF(F22:F34,"Sim")/COUNTA(F22:F34)</f>
        <v>0.69230769230769229</v>
      </c>
      <c r="G21" s="22">
        <f t="shared" si="3"/>
        <v>0.69230769230769229</v>
      </c>
      <c r="H21" s="22">
        <f t="shared" si="3"/>
        <v>0.53846153846153844</v>
      </c>
      <c r="I21" s="22">
        <f t="shared" si="3"/>
        <v>0.69230769230769229</v>
      </c>
      <c r="J21" s="22">
        <f t="shared" si="3"/>
        <v>0.76923076923076927</v>
      </c>
      <c r="K21" s="22">
        <f t="shared" si="3"/>
        <v>0.46153846153846156</v>
      </c>
    </row>
    <row r="22" spans="1:11" ht="25.5">
      <c r="A22" s="3" t="s">
        <v>324</v>
      </c>
      <c r="B22" s="2" t="s">
        <v>51</v>
      </c>
      <c r="C22" s="18">
        <f t="shared" ref="C22:C35" si="4">COUNTIF(E22:K22,"Sim")</f>
        <v>5</v>
      </c>
      <c r="D22" s="19">
        <f t="shared" ref="D22:D35" si="5">C22/$C$3</f>
        <v>0.7142857142857143</v>
      </c>
      <c r="E22" s="13" t="s">
        <v>136</v>
      </c>
      <c r="F22" s="13" t="s">
        <v>135</v>
      </c>
      <c r="G22" s="13" t="s">
        <v>135</v>
      </c>
      <c r="H22" s="13" t="s">
        <v>136</v>
      </c>
      <c r="I22" s="13" t="s">
        <v>135</v>
      </c>
      <c r="J22" s="13" t="s">
        <v>135</v>
      </c>
      <c r="K22" s="13" t="s">
        <v>135</v>
      </c>
    </row>
    <row r="23" spans="1:11" ht="15">
      <c r="A23" s="3" t="s">
        <v>325</v>
      </c>
      <c r="B23" s="2" t="s">
        <v>52</v>
      </c>
      <c r="C23" s="18">
        <f t="shared" si="4"/>
        <v>6</v>
      </c>
      <c r="D23" s="19">
        <f t="shared" si="5"/>
        <v>0.8571428571428571</v>
      </c>
      <c r="E23" s="13" t="s">
        <v>135</v>
      </c>
      <c r="F23" s="13" t="s">
        <v>135</v>
      </c>
      <c r="G23" s="13" t="s">
        <v>135</v>
      </c>
      <c r="H23" s="13" t="s">
        <v>135</v>
      </c>
      <c r="I23" s="13" t="s">
        <v>135</v>
      </c>
      <c r="J23" s="13" t="s">
        <v>135</v>
      </c>
      <c r="K23" s="13" t="s">
        <v>136</v>
      </c>
    </row>
    <row r="24" spans="1:11" ht="15">
      <c r="A24" s="3" t="s">
        <v>326</v>
      </c>
      <c r="B24" s="2" t="s">
        <v>53</v>
      </c>
      <c r="C24" s="18">
        <f t="shared" si="4"/>
        <v>3</v>
      </c>
      <c r="D24" s="19">
        <f t="shared" si="5"/>
        <v>0.42857142857142855</v>
      </c>
      <c r="E24" s="13" t="s">
        <v>136</v>
      </c>
      <c r="F24" s="13" t="s">
        <v>135</v>
      </c>
      <c r="G24" s="13" t="s">
        <v>136</v>
      </c>
      <c r="H24" s="13" t="s">
        <v>136</v>
      </c>
      <c r="I24" s="13" t="s">
        <v>135</v>
      </c>
      <c r="J24" s="13" t="s">
        <v>135</v>
      </c>
      <c r="K24" s="13" t="s">
        <v>136</v>
      </c>
    </row>
    <row r="25" spans="1:11" ht="15">
      <c r="A25" s="3" t="s">
        <v>327</v>
      </c>
      <c r="B25" s="2" t="s">
        <v>54</v>
      </c>
      <c r="C25" s="18">
        <f t="shared" si="4"/>
        <v>6</v>
      </c>
      <c r="D25" s="19">
        <f t="shared" si="5"/>
        <v>0.8571428571428571</v>
      </c>
      <c r="E25" s="13" t="s">
        <v>135</v>
      </c>
      <c r="F25" s="13" t="s">
        <v>135</v>
      </c>
      <c r="G25" s="13" t="s">
        <v>135</v>
      </c>
      <c r="H25" s="13" t="s">
        <v>135</v>
      </c>
      <c r="I25" s="13" t="s">
        <v>135</v>
      </c>
      <c r="J25" s="13" t="s">
        <v>135</v>
      </c>
      <c r="K25" s="13" t="s">
        <v>136</v>
      </c>
    </row>
    <row r="26" spans="1:11" ht="15">
      <c r="A26" s="3" t="s">
        <v>328</v>
      </c>
      <c r="B26" s="2" t="s">
        <v>55</v>
      </c>
      <c r="C26" s="18">
        <f t="shared" si="4"/>
        <v>7</v>
      </c>
      <c r="D26" s="19">
        <f t="shared" si="5"/>
        <v>1</v>
      </c>
      <c r="E26" s="13" t="s">
        <v>135</v>
      </c>
      <c r="F26" s="13" t="s">
        <v>135</v>
      </c>
      <c r="G26" s="13" t="s">
        <v>135</v>
      </c>
      <c r="H26" s="13" t="s">
        <v>135</v>
      </c>
      <c r="I26" s="13" t="s">
        <v>135</v>
      </c>
      <c r="J26" s="13" t="s">
        <v>135</v>
      </c>
      <c r="K26" s="13" t="s">
        <v>135</v>
      </c>
    </row>
    <row r="27" spans="1:11" ht="25.5">
      <c r="A27" s="3" t="s">
        <v>329</v>
      </c>
      <c r="B27" s="2" t="s">
        <v>56</v>
      </c>
      <c r="C27" s="18">
        <f t="shared" si="4"/>
        <v>7</v>
      </c>
      <c r="D27" s="19">
        <f t="shared" si="5"/>
        <v>1</v>
      </c>
      <c r="E27" s="13" t="s">
        <v>135</v>
      </c>
      <c r="F27" s="13" t="s">
        <v>135</v>
      </c>
      <c r="G27" s="13" t="s">
        <v>135</v>
      </c>
      <c r="H27" s="13" t="s">
        <v>135</v>
      </c>
      <c r="I27" s="13" t="s">
        <v>135</v>
      </c>
      <c r="J27" s="13" t="s">
        <v>135</v>
      </c>
      <c r="K27" s="13" t="s">
        <v>135</v>
      </c>
    </row>
    <row r="28" spans="1:11" ht="25.5">
      <c r="A28" s="3" t="s">
        <v>330</v>
      </c>
      <c r="B28" s="2" t="s">
        <v>57</v>
      </c>
      <c r="C28" s="18">
        <f t="shared" si="4"/>
        <v>4</v>
      </c>
      <c r="D28" s="19">
        <f t="shared" si="5"/>
        <v>0.5714285714285714</v>
      </c>
      <c r="E28" s="13" t="s">
        <v>135</v>
      </c>
      <c r="F28" s="13" t="s">
        <v>135</v>
      </c>
      <c r="G28" s="13" t="s">
        <v>135</v>
      </c>
      <c r="H28" s="13" t="s">
        <v>136</v>
      </c>
      <c r="I28" s="13" t="s">
        <v>136</v>
      </c>
      <c r="J28" s="13" t="s">
        <v>135</v>
      </c>
      <c r="K28" s="13" t="s">
        <v>136</v>
      </c>
    </row>
    <row r="29" spans="1:11" ht="25.5">
      <c r="A29" s="3" t="s">
        <v>331</v>
      </c>
      <c r="B29" s="2" t="s">
        <v>58</v>
      </c>
      <c r="C29" s="18">
        <f t="shared" si="4"/>
        <v>5</v>
      </c>
      <c r="D29" s="19">
        <f t="shared" si="5"/>
        <v>0.7142857142857143</v>
      </c>
      <c r="E29" s="13" t="s">
        <v>136</v>
      </c>
      <c r="F29" s="13" t="s">
        <v>136</v>
      </c>
      <c r="G29" s="13" t="s">
        <v>135</v>
      </c>
      <c r="H29" s="13" t="s">
        <v>135</v>
      </c>
      <c r="I29" s="13" t="s">
        <v>135</v>
      </c>
      <c r="J29" s="13" t="s">
        <v>135</v>
      </c>
      <c r="K29" s="13" t="s">
        <v>135</v>
      </c>
    </row>
    <row r="30" spans="1:11" ht="15">
      <c r="A30" s="3" t="s">
        <v>332</v>
      </c>
      <c r="B30" s="2" t="s">
        <v>59</v>
      </c>
      <c r="C30" s="18">
        <f t="shared" si="4"/>
        <v>1</v>
      </c>
      <c r="D30" s="19">
        <f t="shared" si="5"/>
        <v>0.14285714285714285</v>
      </c>
      <c r="E30" s="13" t="s">
        <v>136</v>
      </c>
      <c r="F30" s="13" t="s">
        <v>136</v>
      </c>
      <c r="G30" s="13" t="s">
        <v>136</v>
      </c>
      <c r="H30" s="13" t="s">
        <v>136</v>
      </c>
      <c r="I30" s="13" t="s">
        <v>136</v>
      </c>
      <c r="J30" s="13" t="s">
        <v>135</v>
      </c>
      <c r="K30" s="13" t="s">
        <v>136</v>
      </c>
    </row>
    <row r="31" spans="1:11" ht="15">
      <c r="A31" s="3" t="s">
        <v>148</v>
      </c>
      <c r="B31" s="2" t="s">
        <v>370</v>
      </c>
      <c r="C31" s="18">
        <f t="shared" si="4"/>
        <v>6</v>
      </c>
      <c r="D31" s="19">
        <f t="shared" si="5"/>
        <v>0.8571428571428571</v>
      </c>
      <c r="E31" s="13" t="s">
        <v>135</v>
      </c>
      <c r="F31" s="13" t="s">
        <v>135</v>
      </c>
      <c r="G31" s="13" t="s">
        <v>135</v>
      </c>
      <c r="H31" s="13" t="s">
        <v>135</v>
      </c>
      <c r="I31" s="13" t="s">
        <v>135</v>
      </c>
      <c r="J31" s="13" t="s">
        <v>136</v>
      </c>
      <c r="K31" s="13" t="s">
        <v>135</v>
      </c>
    </row>
    <row r="32" spans="1:11" ht="25.5">
      <c r="A32" s="3" t="s">
        <v>149</v>
      </c>
      <c r="B32" s="2" t="s">
        <v>60</v>
      </c>
      <c r="C32" s="18">
        <f t="shared" si="4"/>
        <v>1</v>
      </c>
      <c r="D32" s="19">
        <f t="shared" si="5"/>
        <v>0.14285714285714285</v>
      </c>
      <c r="E32" s="13" t="s">
        <v>135</v>
      </c>
      <c r="F32" s="13" t="s">
        <v>136</v>
      </c>
      <c r="G32" s="13" t="s">
        <v>136</v>
      </c>
      <c r="H32" s="13" t="s">
        <v>136</v>
      </c>
      <c r="I32" s="13" t="s">
        <v>136</v>
      </c>
      <c r="J32" s="13" t="s">
        <v>136</v>
      </c>
      <c r="K32" s="13" t="s">
        <v>136</v>
      </c>
    </row>
    <row r="33" spans="1:11" ht="15">
      <c r="A33" s="3" t="s">
        <v>150</v>
      </c>
      <c r="B33" s="2" t="s">
        <v>61</v>
      </c>
      <c r="C33" s="18">
        <f t="shared" si="4"/>
        <v>7</v>
      </c>
      <c r="D33" s="19">
        <f t="shared" si="5"/>
        <v>1</v>
      </c>
      <c r="E33" s="13" t="s">
        <v>135</v>
      </c>
      <c r="F33" s="13" t="s">
        <v>135</v>
      </c>
      <c r="G33" s="13" t="s">
        <v>135</v>
      </c>
      <c r="H33" s="13" t="s">
        <v>135</v>
      </c>
      <c r="I33" s="13" t="s">
        <v>135</v>
      </c>
      <c r="J33" s="13" t="s">
        <v>135</v>
      </c>
      <c r="K33" s="13" t="s">
        <v>135</v>
      </c>
    </row>
    <row r="34" spans="1:11" ht="15">
      <c r="A34" s="3" t="s">
        <v>151</v>
      </c>
      <c r="B34" s="2" t="s">
        <v>62</v>
      </c>
      <c r="C34" s="18">
        <f t="shared" si="4"/>
        <v>0</v>
      </c>
      <c r="D34" s="19">
        <f t="shared" si="5"/>
        <v>0</v>
      </c>
      <c r="E34" s="13" t="s">
        <v>136</v>
      </c>
      <c r="F34" s="13" t="s">
        <v>136</v>
      </c>
      <c r="G34" s="13" t="s">
        <v>136</v>
      </c>
      <c r="H34" s="13" t="s">
        <v>136</v>
      </c>
      <c r="I34" s="13" t="s">
        <v>136</v>
      </c>
      <c r="J34" s="13" t="s">
        <v>136</v>
      </c>
      <c r="K34" s="13" t="s">
        <v>136</v>
      </c>
    </row>
    <row r="35" spans="1:11" ht="15">
      <c r="A35" s="3" t="s">
        <v>204</v>
      </c>
      <c r="B35" s="2" t="s">
        <v>373</v>
      </c>
      <c r="C35" s="18">
        <f t="shared" si="4"/>
        <v>0</v>
      </c>
      <c r="D35" s="19">
        <f t="shared" si="5"/>
        <v>0</v>
      </c>
      <c r="E35" s="13">
        <v>0</v>
      </c>
      <c r="F35" s="13">
        <v>0</v>
      </c>
      <c r="G35" s="13">
        <v>0</v>
      </c>
      <c r="H35" s="13">
        <v>0</v>
      </c>
      <c r="I35" s="13">
        <v>0</v>
      </c>
      <c r="J35" s="13">
        <v>0</v>
      </c>
      <c r="K35" s="13">
        <v>0</v>
      </c>
    </row>
    <row r="36" spans="1:11" ht="30">
      <c r="A36" s="3" t="s">
        <v>189</v>
      </c>
      <c r="B36" s="10" t="s">
        <v>5</v>
      </c>
      <c r="C36" s="15" t="s">
        <v>375</v>
      </c>
      <c r="D36" s="15" t="s">
        <v>376</v>
      </c>
      <c r="E36" s="22">
        <f>COUNTIF(E37:E50,"Sim")/COUNTA(E37:E50)</f>
        <v>0.5714285714285714</v>
      </c>
      <c r="F36" s="22">
        <f t="shared" ref="F36:K36" si="6">COUNTIF(F37:F50,"Sim")/COUNTA(F37:F50)</f>
        <v>0.7857142857142857</v>
      </c>
      <c r="G36" s="22">
        <f t="shared" si="6"/>
        <v>0.8571428571428571</v>
      </c>
      <c r="H36" s="22">
        <f t="shared" si="6"/>
        <v>0.42857142857142855</v>
      </c>
      <c r="I36" s="22">
        <f t="shared" si="6"/>
        <v>0.7142857142857143</v>
      </c>
      <c r="J36" s="22">
        <f t="shared" si="6"/>
        <v>0.8571428571428571</v>
      </c>
      <c r="K36" s="22">
        <f t="shared" si="6"/>
        <v>0.7857142857142857</v>
      </c>
    </row>
    <row r="37" spans="1:11" ht="25.5">
      <c r="A37" s="3" t="s">
        <v>333</v>
      </c>
      <c r="B37" s="2" t="s">
        <v>63</v>
      </c>
      <c r="C37" s="18">
        <f t="shared" ref="C37:C51" si="7">COUNTIF(E37:K37,"Sim")</f>
        <v>5</v>
      </c>
      <c r="D37" s="19">
        <f t="shared" ref="D37:D52" si="8">C37/$C$3</f>
        <v>0.7142857142857143</v>
      </c>
      <c r="E37" s="13" t="s">
        <v>135</v>
      </c>
      <c r="F37" s="13" t="s">
        <v>135</v>
      </c>
      <c r="G37" s="13" t="s">
        <v>135</v>
      </c>
      <c r="H37" s="13" t="s">
        <v>136</v>
      </c>
      <c r="I37" s="13" t="s">
        <v>135</v>
      </c>
      <c r="J37" s="13" t="s">
        <v>135</v>
      </c>
      <c r="K37" s="13" t="s">
        <v>136</v>
      </c>
    </row>
    <row r="38" spans="1:11" ht="25.5">
      <c r="A38" s="3" t="s">
        <v>334</v>
      </c>
      <c r="B38" s="2" t="s">
        <v>64</v>
      </c>
      <c r="C38" s="18">
        <f t="shared" si="7"/>
        <v>7</v>
      </c>
      <c r="D38" s="19">
        <f t="shared" si="8"/>
        <v>1</v>
      </c>
      <c r="E38" s="13" t="s">
        <v>135</v>
      </c>
      <c r="F38" s="13" t="s">
        <v>135</v>
      </c>
      <c r="G38" s="13" t="s">
        <v>135</v>
      </c>
      <c r="H38" s="13" t="s">
        <v>135</v>
      </c>
      <c r="I38" s="13" t="s">
        <v>135</v>
      </c>
      <c r="J38" s="13" t="s">
        <v>135</v>
      </c>
      <c r="K38" s="13" t="s">
        <v>135</v>
      </c>
    </row>
    <row r="39" spans="1:11" ht="15">
      <c r="A39" s="3" t="s">
        <v>335</v>
      </c>
      <c r="B39" s="2" t="s">
        <v>65</v>
      </c>
      <c r="C39" s="18">
        <f t="shared" si="7"/>
        <v>7</v>
      </c>
      <c r="D39" s="19">
        <f t="shared" si="8"/>
        <v>1</v>
      </c>
      <c r="E39" s="13" t="s">
        <v>135</v>
      </c>
      <c r="F39" s="13" t="s">
        <v>135</v>
      </c>
      <c r="G39" s="13" t="s">
        <v>135</v>
      </c>
      <c r="H39" s="13" t="s">
        <v>135</v>
      </c>
      <c r="I39" s="13" t="s">
        <v>135</v>
      </c>
      <c r="J39" s="13" t="s">
        <v>135</v>
      </c>
      <c r="K39" s="13" t="s">
        <v>135</v>
      </c>
    </row>
    <row r="40" spans="1:11" ht="25.5">
      <c r="A40" s="3" t="s">
        <v>336</v>
      </c>
      <c r="B40" s="2" t="s">
        <v>66</v>
      </c>
      <c r="C40" s="18">
        <f t="shared" si="7"/>
        <v>7</v>
      </c>
      <c r="D40" s="19">
        <f t="shared" si="8"/>
        <v>1</v>
      </c>
      <c r="E40" s="13" t="s">
        <v>135</v>
      </c>
      <c r="F40" s="13" t="s">
        <v>135</v>
      </c>
      <c r="G40" s="13" t="s">
        <v>135</v>
      </c>
      <c r="H40" s="13" t="s">
        <v>135</v>
      </c>
      <c r="I40" s="13" t="s">
        <v>135</v>
      </c>
      <c r="J40" s="13" t="s">
        <v>135</v>
      </c>
      <c r="K40" s="13" t="s">
        <v>135</v>
      </c>
    </row>
    <row r="41" spans="1:11" ht="25.5">
      <c r="A41" s="3" t="s">
        <v>337</v>
      </c>
      <c r="B41" s="2" t="s">
        <v>67</v>
      </c>
      <c r="C41" s="18">
        <f t="shared" si="7"/>
        <v>6</v>
      </c>
      <c r="D41" s="19">
        <f t="shared" si="8"/>
        <v>0.8571428571428571</v>
      </c>
      <c r="E41" s="13" t="s">
        <v>135</v>
      </c>
      <c r="F41" s="13" t="s">
        <v>135</v>
      </c>
      <c r="G41" s="13" t="s">
        <v>135</v>
      </c>
      <c r="H41" s="13" t="s">
        <v>135</v>
      </c>
      <c r="I41" s="13" t="s">
        <v>136</v>
      </c>
      <c r="J41" s="13" t="s">
        <v>135</v>
      </c>
      <c r="K41" s="13" t="s">
        <v>135</v>
      </c>
    </row>
    <row r="42" spans="1:11" ht="15">
      <c r="A42" s="3" t="s">
        <v>338</v>
      </c>
      <c r="B42" s="2" t="s">
        <v>68</v>
      </c>
      <c r="C42" s="18">
        <f t="shared" si="7"/>
        <v>4</v>
      </c>
      <c r="D42" s="19">
        <f t="shared" si="8"/>
        <v>0.5714285714285714</v>
      </c>
      <c r="E42" s="13" t="s">
        <v>136</v>
      </c>
      <c r="F42" s="13" t="s">
        <v>135</v>
      </c>
      <c r="G42" s="13" t="s">
        <v>135</v>
      </c>
      <c r="H42" s="13" t="s">
        <v>136</v>
      </c>
      <c r="I42" s="13" t="s">
        <v>136</v>
      </c>
      <c r="J42" s="13" t="s">
        <v>135</v>
      </c>
      <c r="K42" s="13" t="s">
        <v>135</v>
      </c>
    </row>
    <row r="43" spans="1:11" ht="15">
      <c r="A43" s="3" t="s">
        <v>339</v>
      </c>
      <c r="B43" s="2" t="s">
        <v>69</v>
      </c>
      <c r="C43" s="18">
        <f t="shared" si="7"/>
        <v>3</v>
      </c>
      <c r="D43" s="19">
        <f t="shared" si="8"/>
        <v>0.42857142857142855</v>
      </c>
      <c r="E43" s="13" t="s">
        <v>136</v>
      </c>
      <c r="F43" s="13" t="s">
        <v>136</v>
      </c>
      <c r="G43" s="13" t="s">
        <v>135</v>
      </c>
      <c r="H43" s="13" t="s">
        <v>136</v>
      </c>
      <c r="I43" s="13" t="s">
        <v>135</v>
      </c>
      <c r="J43" s="13" t="s">
        <v>135</v>
      </c>
      <c r="K43" s="13" t="s">
        <v>136</v>
      </c>
    </row>
    <row r="44" spans="1:11" ht="15">
      <c r="A44" s="3" t="s">
        <v>340</v>
      </c>
      <c r="B44" s="2" t="s">
        <v>70</v>
      </c>
      <c r="C44" s="18">
        <f t="shared" si="7"/>
        <v>7</v>
      </c>
      <c r="D44" s="19">
        <f t="shared" si="8"/>
        <v>1</v>
      </c>
      <c r="E44" s="13" t="s">
        <v>135</v>
      </c>
      <c r="F44" s="13" t="s">
        <v>135</v>
      </c>
      <c r="G44" s="13" t="s">
        <v>135</v>
      </c>
      <c r="H44" s="13" t="s">
        <v>135</v>
      </c>
      <c r="I44" s="13" t="s">
        <v>135</v>
      </c>
      <c r="J44" s="13" t="s">
        <v>135</v>
      </c>
      <c r="K44" s="13" t="s">
        <v>135</v>
      </c>
    </row>
    <row r="45" spans="1:11" ht="15">
      <c r="A45" s="3" t="s">
        <v>341</v>
      </c>
      <c r="B45" s="2" t="s">
        <v>71</v>
      </c>
      <c r="C45" s="18">
        <f t="shared" si="7"/>
        <v>1</v>
      </c>
      <c r="D45" s="19">
        <f t="shared" si="8"/>
        <v>0.14285714285714285</v>
      </c>
      <c r="E45" s="13" t="s">
        <v>136</v>
      </c>
      <c r="F45" s="13" t="s">
        <v>136</v>
      </c>
      <c r="G45" s="13" t="s">
        <v>136</v>
      </c>
      <c r="H45" s="13" t="s">
        <v>136</v>
      </c>
      <c r="I45" s="13" t="s">
        <v>136</v>
      </c>
      <c r="J45" s="13" t="s">
        <v>136</v>
      </c>
      <c r="K45" s="13" t="s">
        <v>135</v>
      </c>
    </row>
    <row r="46" spans="1:11" ht="25.5">
      <c r="A46" s="3" t="s">
        <v>152</v>
      </c>
      <c r="B46" s="2" t="s">
        <v>165</v>
      </c>
      <c r="C46" s="18">
        <f t="shared" si="7"/>
        <v>6</v>
      </c>
      <c r="D46" s="19">
        <f t="shared" si="8"/>
        <v>0.8571428571428571</v>
      </c>
      <c r="E46" s="13" t="s">
        <v>135</v>
      </c>
      <c r="F46" s="13" t="s">
        <v>135</v>
      </c>
      <c r="G46" s="13" t="s">
        <v>135</v>
      </c>
      <c r="H46" s="13" t="s">
        <v>136</v>
      </c>
      <c r="I46" s="13" t="s">
        <v>135</v>
      </c>
      <c r="J46" s="13" t="s">
        <v>135</v>
      </c>
      <c r="K46" s="13" t="s">
        <v>135</v>
      </c>
    </row>
    <row r="47" spans="1:11" ht="25.5">
      <c r="A47" s="3" t="s">
        <v>153</v>
      </c>
      <c r="B47" s="2" t="s">
        <v>72</v>
      </c>
      <c r="C47" s="18">
        <f t="shared" si="7"/>
        <v>6</v>
      </c>
      <c r="D47" s="19">
        <f t="shared" si="8"/>
        <v>0.8571428571428571</v>
      </c>
      <c r="E47" s="13" t="s">
        <v>136</v>
      </c>
      <c r="F47" s="13" t="s">
        <v>135</v>
      </c>
      <c r="G47" s="13" t="s">
        <v>135</v>
      </c>
      <c r="H47" s="13" t="s">
        <v>135</v>
      </c>
      <c r="I47" s="13" t="s">
        <v>135</v>
      </c>
      <c r="J47" s="13" t="s">
        <v>135</v>
      </c>
      <c r="K47" s="13" t="s">
        <v>135</v>
      </c>
    </row>
    <row r="48" spans="1:11" ht="15">
      <c r="A48" s="3" t="s">
        <v>154</v>
      </c>
      <c r="B48" s="2" t="s">
        <v>73</v>
      </c>
      <c r="C48" s="18">
        <f t="shared" si="7"/>
        <v>4</v>
      </c>
      <c r="D48" s="19">
        <f t="shared" si="8"/>
        <v>0.5714285714285714</v>
      </c>
      <c r="E48" s="13" t="s">
        <v>136</v>
      </c>
      <c r="F48" s="13" t="s">
        <v>135</v>
      </c>
      <c r="G48" s="13" t="s">
        <v>136</v>
      </c>
      <c r="H48" s="13" t="s">
        <v>136</v>
      </c>
      <c r="I48" s="13" t="s">
        <v>135</v>
      </c>
      <c r="J48" s="13" t="s">
        <v>135</v>
      </c>
      <c r="K48" s="13" t="s">
        <v>135</v>
      </c>
    </row>
    <row r="49" spans="1:11" ht="15">
      <c r="A49" s="3" t="s">
        <v>155</v>
      </c>
      <c r="B49" s="2" t="s">
        <v>74</v>
      </c>
      <c r="C49" s="18">
        <f t="shared" si="7"/>
        <v>6</v>
      </c>
      <c r="D49" s="19">
        <f t="shared" si="8"/>
        <v>0.8571428571428571</v>
      </c>
      <c r="E49" s="13" t="s">
        <v>135</v>
      </c>
      <c r="F49" s="13" t="s">
        <v>135</v>
      </c>
      <c r="G49" s="13" t="s">
        <v>135</v>
      </c>
      <c r="H49" s="13" t="s">
        <v>136</v>
      </c>
      <c r="I49" s="13" t="s">
        <v>135</v>
      </c>
      <c r="J49" s="13" t="s">
        <v>135</v>
      </c>
      <c r="K49" s="13" t="s">
        <v>135</v>
      </c>
    </row>
    <row r="50" spans="1:11" ht="15">
      <c r="A50" s="3" t="s">
        <v>156</v>
      </c>
      <c r="B50" s="2" t="s">
        <v>75</v>
      </c>
      <c r="C50" s="18">
        <f t="shared" si="7"/>
        <v>1</v>
      </c>
      <c r="D50" s="19">
        <f t="shared" si="8"/>
        <v>0.14285714285714285</v>
      </c>
      <c r="E50" s="13" t="s">
        <v>136</v>
      </c>
      <c r="F50" s="13" t="s">
        <v>136</v>
      </c>
      <c r="G50" s="13" t="s">
        <v>135</v>
      </c>
      <c r="H50" s="13" t="s">
        <v>136</v>
      </c>
      <c r="I50" s="13" t="s">
        <v>136</v>
      </c>
      <c r="J50" s="13" t="s">
        <v>136</v>
      </c>
      <c r="K50" s="13" t="s">
        <v>136</v>
      </c>
    </row>
    <row r="51" spans="1:11" ht="15">
      <c r="A51" s="3" t="s">
        <v>205</v>
      </c>
      <c r="B51" s="2" t="s">
        <v>373</v>
      </c>
      <c r="C51" s="18">
        <f t="shared" si="7"/>
        <v>0</v>
      </c>
      <c r="D51" s="19">
        <f t="shared" si="8"/>
        <v>0</v>
      </c>
      <c r="E51" s="13">
        <v>0</v>
      </c>
      <c r="F51" s="13">
        <v>0</v>
      </c>
      <c r="G51" s="13" t="s">
        <v>206</v>
      </c>
      <c r="H51" s="13">
        <v>0</v>
      </c>
      <c r="I51" s="13">
        <v>0</v>
      </c>
      <c r="J51" s="13">
        <v>0</v>
      </c>
      <c r="K51" s="13" t="s">
        <v>207</v>
      </c>
    </row>
    <row r="52" spans="1:11" ht="15">
      <c r="A52" s="3" t="s">
        <v>166</v>
      </c>
      <c r="B52" s="2" t="s">
        <v>6</v>
      </c>
      <c r="C52" s="18">
        <f>C$3-COUNTIF(E52:K52,"0")</f>
        <v>7</v>
      </c>
      <c r="D52" s="19">
        <f t="shared" si="8"/>
        <v>1</v>
      </c>
      <c r="E52" s="13" t="s">
        <v>208</v>
      </c>
      <c r="F52" s="13" t="s">
        <v>209</v>
      </c>
      <c r="G52" s="13" t="s">
        <v>210</v>
      </c>
      <c r="H52" s="13" t="s">
        <v>211</v>
      </c>
      <c r="I52" s="13" t="s">
        <v>212</v>
      </c>
      <c r="J52" s="13" t="s">
        <v>213</v>
      </c>
      <c r="K52" s="13" t="s">
        <v>214</v>
      </c>
    </row>
    <row r="53" spans="1:11" ht="15.75">
      <c r="A53" s="1" t="s">
        <v>310</v>
      </c>
      <c r="B53" s="9" t="s">
        <v>140</v>
      </c>
      <c r="C53" s="20"/>
      <c r="D53" s="20"/>
      <c r="E53" s="8"/>
      <c r="F53" s="8"/>
      <c r="G53" s="8"/>
      <c r="H53" s="8"/>
      <c r="I53" s="8"/>
      <c r="J53" s="8"/>
      <c r="K53" s="8"/>
    </row>
    <row r="54" spans="1:11" ht="15">
      <c r="A54" s="1" t="s">
        <v>188</v>
      </c>
      <c r="B54" s="11" t="s">
        <v>7</v>
      </c>
      <c r="C54" s="21"/>
      <c r="D54" s="21"/>
      <c r="E54" s="14"/>
      <c r="F54" s="14"/>
      <c r="G54" s="14"/>
      <c r="H54" s="14"/>
      <c r="I54" s="14"/>
      <c r="J54" s="14"/>
      <c r="K54" s="14"/>
    </row>
    <row r="55" spans="1:11" ht="38.25">
      <c r="A55" s="1" t="s">
        <v>188</v>
      </c>
      <c r="B55" s="11" t="s">
        <v>8</v>
      </c>
      <c r="C55" s="21"/>
      <c r="D55" s="21"/>
      <c r="E55" s="14"/>
      <c r="F55" s="14"/>
      <c r="G55" s="14"/>
      <c r="H55" s="14"/>
      <c r="I55" s="14"/>
      <c r="J55" s="14"/>
      <c r="K55" s="14"/>
    </row>
    <row r="56" spans="1:11" ht="30">
      <c r="A56" s="1" t="s">
        <v>189</v>
      </c>
      <c r="B56" s="10" t="s">
        <v>9</v>
      </c>
      <c r="C56" s="15" t="s">
        <v>375</v>
      </c>
      <c r="D56" s="15" t="s">
        <v>376</v>
      </c>
      <c r="E56" s="22">
        <f t="shared" ref="E56:K56" si="9">COUNTIF(E57:E65,"Sim")/COUNTA(E57:E65)</f>
        <v>0.66666666666666663</v>
      </c>
      <c r="F56" s="22">
        <f t="shared" si="9"/>
        <v>0.77777777777777779</v>
      </c>
      <c r="G56" s="22">
        <f t="shared" si="9"/>
        <v>0.33333333333333331</v>
      </c>
      <c r="H56" s="22">
        <f t="shared" si="9"/>
        <v>0.66666666666666663</v>
      </c>
      <c r="I56" s="22">
        <f t="shared" si="9"/>
        <v>0.44444444444444442</v>
      </c>
      <c r="J56" s="22">
        <f t="shared" si="9"/>
        <v>0.77777777777777779</v>
      </c>
      <c r="K56" s="22">
        <f t="shared" si="9"/>
        <v>0.77777777777777779</v>
      </c>
    </row>
    <row r="57" spans="1:11" ht="15">
      <c r="A57" s="3" t="s">
        <v>342</v>
      </c>
      <c r="B57" s="2" t="s">
        <v>76</v>
      </c>
      <c r="C57" s="18">
        <f t="shared" ref="C57:C62" si="10">COUNTIF(E57:K57,"Sim")</f>
        <v>5</v>
      </c>
      <c r="D57" s="19">
        <f t="shared" ref="D57:D62" si="11">C57/$C$3</f>
        <v>0.7142857142857143</v>
      </c>
      <c r="E57" s="13" t="s">
        <v>135</v>
      </c>
      <c r="F57" s="13" t="s">
        <v>135</v>
      </c>
      <c r="G57" s="13" t="s">
        <v>136</v>
      </c>
      <c r="H57" s="13" t="s">
        <v>135</v>
      </c>
      <c r="I57" s="13" t="s">
        <v>136</v>
      </c>
      <c r="J57" s="13" t="s">
        <v>135</v>
      </c>
      <c r="K57" s="13" t="s">
        <v>135</v>
      </c>
    </row>
    <row r="58" spans="1:11" ht="15">
      <c r="B58" s="2" t="s">
        <v>377</v>
      </c>
      <c r="C58" s="18"/>
      <c r="D58" s="19"/>
      <c r="E58" s="4" t="s">
        <v>215</v>
      </c>
      <c r="F58" s="4" t="s">
        <v>216</v>
      </c>
      <c r="G58" s="4" t="s">
        <v>216</v>
      </c>
      <c r="H58" s="4" t="s">
        <v>217</v>
      </c>
      <c r="I58" s="4" t="s">
        <v>218</v>
      </c>
      <c r="J58" s="4" t="s">
        <v>215</v>
      </c>
      <c r="K58" s="4" t="s">
        <v>215</v>
      </c>
    </row>
    <row r="59" spans="1:11" ht="15">
      <c r="A59" s="3" t="s">
        <v>343</v>
      </c>
      <c r="B59" s="2" t="s">
        <v>77</v>
      </c>
      <c r="C59" s="18">
        <f t="shared" si="10"/>
        <v>6</v>
      </c>
      <c r="D59" s="19">
        <f t="shared" si="11"/>
        <v>0.8571428571428571</v>
      </c>
      <c r="E59" s="13" t="s">
        <v>135</v>
      </c>
      <c r="F59" s="13" t="s">
        <v>135</v>
      </c>
      <c r="G59" s="13" t="s">
        <v>136</v>
      </c>
      <c r="H59" s="13" t="s">
        <v>135</v>
      </c>
      <c r="I59" s="13" t="s">
        <v>135</v>
      </c>
      <c r="J59" s="13" t="s">
        <v>135</v>
      </c>
      <c r="K59" s="13" t="s">
        <v>135</v>
      </c>
    </row>
    <row r="60" spans="1:11" ht="25.5">
      <c r="A60" s="3" t="s">
        <v>344</v>
      </c>
      <c r="B60" s="2" t="s">
        <v>78</v>
      </c>
      <c r="C60" s="18">
        <f t="shared" si="10"/>
        <v>5</v>
      </c>
      <c r="D60" s="19">
        <f t="shared" si="11"/>
        <v>0.7142857142857143</v>
      </c>
      <c r="E60" s="13" t="s">
        <v>135</v>
      </c>
      <c r="F60" s="13" t="s">
        <v>135</v>
      </c>
      <c r="G60" s="13" t="s">
        <v>136</v>
      </c>
      <c r="H60" s="13" t="s">
        <v>135</v>
      </c>
      <c r="I60" s="13" t="s">
        <v>136</v>
      </c>
      <c r="J60" s="13" t="s">
        <v>135</v>
      </c>
      <c r="K60" s="13" t="s">
        <v>135</v>
      </c>
    </row>
    <row r="61" spans="1:11" ht="15">
      <c r="A61" s="3" t="s">
        <v>345</v>
      </c>
      <c r="B61" s="2" t="s">
        <v>79</v>
      </c>
      <c r="C61" s="18">
        <f t="shared" si="10"/>
        <v>7</v>
      </c>
      <c r="D61" s="19">
        <f t="shared" si="11"/>
        <v>1</v>
      </c>
      <c r="E61" s="13" t="s">
        <v>135</v>
      </c>
      <c r="F61" s="13" t="s">
        <v>135</v>
      </c>
      <c r="G61" s="13" t="s">
        <v>135</v>
      </c>
      <c r="H61" s="13" t="s">
        <v>135</v>
      </c>
      <c r="I61" s="13" t="s">
        <v>135</v>
      </c>
      <c r="J61" s="13" t="s">
        <v>135</v>
      </c>
      <c r="K61" s="13" t="s">
        <v>135</v>
      </c>
    </row>
    <row r="62" spans="1:11" ht="15">
      <c r="A62" s="3" t="s">
        <v>346</v>
      </c>
      <c r="B62" s="2" t="s">
        <v>80</v>
      </c>
      <c r="C62" s="18">
        <f t="shared" si="10"/>
        <v>4</v>
      </c>
      <c r="D62" s="19">
        <f t="shared" si="11"/>
        <v>0.5714285714285714</v>
      </c>
      <c r="E62" s="13" t="s">
        <v>136</v>
      </c>
      <c r="F62" s="13" t="s">
        <v>135</v>
      </c>
      <c r="G62" s="13" t="s">
        <v>135</v>
      </c>
      <c r="H62" s="13" t="s">
        <v>136</v>
      </c>
      <c r="I62" s="13" t="s">
        <v>136</v>
      </c>
      <c r="J62" s="13" t="s">
        <v>135</v>
      </c>
      <c r="K62" s="13" t="s">
        <v>135</v>
      </c>
    </row>
    <row r="63" spans="1:11" ht="15">
      <c r="A63" s="3" t="s">
        <v>347</v>
      </c>
      <c r="B63" s="2" t="s">
        <v>81</v>
      </c>
      <c r="C63" s="18">
        <f>COUNTIF(E63:K63,"Sim")</f>
        <v>5</v>
      </c>
      <c r="D63" s="19">
        <f t="shared" ref="D63:D67" si="12">C63/$C$3</f>
        <v>0.7142857142857143</v>
      </c>
      <c r="E63" s="13" t="s">
        <v>136</v>
      </c>
      <c r="F63" s="13" t="s">
        <v>135</v>
      </c>
      <c r="G63" s="13" t="s">
        <v>136</v>
      </c>
      <c r="H63" s="13" t="s">
        <v>135</v>
      </c>
      <c r="I63" s="13" t="s">
        <v>135</v>
      </c>
      <c r="J63" s="13" t="s">
        <v>135</v>
      </c>
      <c r="K63" s="13" t="s">
        <v>135</v>
      </c>
    </row>
    <row r="64" spans="1:11" ht="15">
      <c r="A64" s="3" t="s">
        <v>348</v>
      </c>
      <c r="B64" s="2" t="s">
        <v>82</v>
      </c>
      <c r="C64" s="18">
        <f>COUNTIF(E64:K64,"Sim")</f>
        <v>7</v>
      </c>
      <c r="D64" s="19">
        <f t="shared" si="12"/>
        <v>1</v>
      </c>
      <c r="E64" s="13" t="s">
        <v>135</v>
      </c>
      <c r="F64" s="13" t="s">
        <v>135</v>
      </c>
      <c r="G64" s="13" t="s">
        <v>135</v>
      </c>
      <c r="H64" s="13" t="s">
        <v>135</v>
      </c>
      <c r="I64" s="13" t="s">
        <v>135</v>
      </c>
      <c r="J64" s="13" t="s">
        <v>135</v>
      </c>
      <c r="K64" s="13" t="s">
        <v>135</v>
      </c>
    </row>
    <row r="65" spans="1:11" ht="15">
      <c r="A65" s="3" t="s">
        <v>349</v>
      </c>
      <c r="B65" s="2" t="s">
        <v>83</v>
      </c>
      <c r="C65" s="18">
        <f>COUNTIF(E65:K65,"Sim")</f>
        <v>1</v>
      </c>
      <c r="D65" s="19">
        <f t="shared" si="12"/>
        <v>0.14285714285714285</v>
      </c>
      <c r="E65" s="13" t="s">
        <v>135</v>
      </c>
      <c r="F65" s="13" t="s">
        <v>136</v>
      </c>
      <c r="G65" s="13" t="s">
        <v>136</v>
      </c>
      <c r="H65" s="13" t="s">
        <v>136</v>
      </c>
      <c r="I65" s="13" t="s">
        <v>136</v>
      </c>
      <c r="J65" s="13" t="s">
        <v>136</v>
      </c>
      <c r="K65" s="13" t="s">
        <v>136</v>
      </c>
    </row>
    <row r="66" spans="1:11" ht="15">
      <c r="A66" s="3" t="s">
        <v>219</v>
      </c>
      <c r="B66" s="2" t="s">
        <v>373</v>
      </c>
      <c r="C66" s="18">
        <f>COUNTIF(E66:K66,"Sim")</f>
        <v>0</v>
      </c>
      <c r="D66" s="19">
        <f t="shared" si="12"/>
        <v>0</v>
      </c>
      <c r="E66" s="13" t="s">
        <v>220</v>
      </c>
      <c r="F66" s="13">
        <v>0</v>
      </c>
      <c r="G66" s="13">
        <v>0</v>
      </c>
      <c r="H66" s="13">
        <v>0</v>
      </c>
      <c r="I66" s="13">
        <v>0</v>
      </c>
      <c r="J66" s="13">
        <v>0</v>
      </c>
      <c r="K66" s="13">
        <v>0</v>
      </c>
    </row>
    <row r="67" spans="1:11" ht="15">
      <c r="A67" s="3" t="s">
        <v>167</v>
      </c>
      <c r="B67" s="2" t="s">
        <v>10</v>
      </c>
      <c r="C67" s="18">
        <f>C$3-COUNTIF(E67:K67,"0")</f>
        <v>5</v>
      </c>
      <c r="D67" s="19">
        <f t="shared" si="12"/>
        <v>0.7142857142857143</v>
      </c>
      <c r="E67" s="13" t="s">
        <v>221</v>
      </c>
      <c r="F67" s="13" t="s">
        <v>222</v>
      </c>
      <c r="G67" s="13">
        <v>0</v>
      </c>
      <c r="H67" s="13" t="s">
        <v>223</v>
      </c>
      <c r="I67" s="13" t="s">
        <v>224</v>
      </c>
      <c r="J67" s="13" t="s">
        <v>225</v>
      </c>
      <c r="K67" s="13">
        <v>0</v>
      </c>
    </row>
    <row r="68" spans="1:11" ht="15">
      <c r="A68" s="3" t="s">
        <v>189</v>
      </c>
      <c r="B68" s="10" t="s">
        <v>11</v>
      </c>
      <c r="C68" s="15"/>
      <c r="D68" s="15"/>
      <c r="E68" s="13"/>
      <c r="F68" s="13"/>
      <c r="G68" s="13"/>
      <c r="H68" s="13"/>
      <c r="I68" s="13"/>
      <c r="J68" s="13"/>
      <c r="K68" s="13"/>
    </row>
    <row r="69" spans="1:11" ht="38.25">
      <c r="A69" s="1" t="s">
        <v>188</v>
      </c>
      <c r="B69" s="11" t="s">
        <v>12</v>
      </c>
      <c r="C69" s="21"/>
      <c r="D69" s="21"/>
      <c r="E69" s="14"/>
      <c r="F69" s="14"/>
      <c r="G69" s="14"/>
      <c r="H69" s="14"/>
      <c r="I69" s="14"/>
      <c r="J69" s="14"/>
      <c r="K69" s="14"/>
    </row>
    <row r="70" spans="1:11" ht="15">
      <c r="A70" s="1" t="s">
        <v>189</v>
      </c>
      <c r="B70" s="10" t="s">
        <v>13</v>
      </c>
      <c r="C70" s="15" t="s">
        <v>375</v>
      </c>
      <c r="D70" s="15" t="s">
        <v>376</v>
      </c>
      <c r="E70" s="22">
        <f>COUNTIF(E71:E75,"Sim")/COUNTA(E71:E75)</f>
        <v>0.6</v>
      </c>
      <c r="F70" s="22">
        <f t="shared" ref="F70:K70" si="13">COUNTIF(F71:F75,"Sim")/COUNTA(F71:F75)</f>
        <v>0</v>
      </c>
      <c r="G70" s="22">
        <f t="shared" si="13"/>
        <v>0.8</v>
      </c>
      <c r="H70" s="22">
        <f t="shared" si="13"/>
        <v>0.6</v>
      </c>
      <c r="I70" s="22">
        <f t="shared" si="13"/>
        <v>0</v>
      </c>
      <c r="J70" s="22">
        <f t="shared" si="13"/>
        <v>0.8</v>
      </c>
      <c r="K70" s="22">
        <f t="shared" si="13"/>
        <v>0.6</v>
      </c>
    </row>
    <row r="71" spans="1:11" ht="15">
      <c r="A71" s="3" t="s">
        <v>168</v>
      </c>
      <c r="B71" s="2" t="s">
        <v>84</v>
      </c>
      <c r="C71" s="18">
        <f t="shared" ref="C71:C76" si="14">COUNTIF(E71:K71,"Sim")</f>
        <v>4</v>
      </c>
      <c r="D71" s="19">
        <f t="shared" ref="D71:D77" si="15">C71/$C$3</f>
        <v>0.5714285714285714</v>
      </c>
      <c r="E71" s="13" t="s">
        <v>136</v>
      </c>
      <c r="F71" s="13" t="s">
        <v>136</v>
      </c>
      <c r="G71" s="13" t="s">
        <v>135</v>
      </c>
      <c r="H71" s="13" t="s">
        <v>135</v>
      </c>
      <c r="I71" s="13" t="s">
        <v>136</v>
      </c>
      <c r="J71" s="13" t="s">
        <v>135</v>
      </c>
      <c r="K71" s="13" t="s">
        <v>135</v>
      </c>
    </row>
    <row r="72" spans="1:11" ht="15">
      <c r="A72" s="3" t="s">
        <v>169</v>
      </c>
      <c r="B72" s="2" t="s">
        <v>85</v>
      </c>
      <c r="C72" s="18">
        <f t="shared" si="14"/>
        <v>4</v>
      </c>
      <c r="D72" s="19">
        <f t="shared" si="15"/>
        <v>0.5714285714285714</v>
      </c>
      <c r="E72" s="13" t="s">
        <v>136</v>
      </c>
      <c r="F72" s="13" t="s">
        <v>136</v>
      </c>
      <c r="G72" s="13" t="s">
        <v>135</v>
      </c>
      <c r="H72" s="13" t="s">
        <v>135</v>
      </c>
      <c r="I72" s="13" t="s">
        <v>136</v>
      </c>
      <c r="J72" s="13" t="s">
        <v>135</v>
      </c>
      <c r="K72" s="13" t="s">
        <v>135</v>
      </c>
    </row>
    <row r="73" spans="1:11" ht="15">
      <c r="A73" s="3" t="s">
        <v>170</v>
      </c>
      <c r="B73" s="2" t="s">
        <v>86</v>
      </c>
      <c r="C73" s="18">
        <f t="shared" si="14"/>
        <v>3</v>
      </c>
      <c r="D73" s="19">
        <f t="shared" si="15"/>
        <v>0.42857142857142855</v>
      </c>
      <c r="E73" s="13" t="s">
        <v>135</v>
      </c>
      <c r="F73" s="13" t="s">
        <v>136</v>
      </c>
      <c r="G73" s="13" t="s">
        <v>135</v>
      </c>
      <c r="H73" s="13" t="s">
        <v>136</v>
      </c>
      <c r="I73" s="13" t="s">
        <v>136</v>
      </c>
      <c r="J73" s="13" t="s">
        <v>135</v>
      </c>
      <c r="K73" s="13" t="s">
        <v>136</v>
      </c>
    </row>
    <row r="74" spans="1:11" ht="15">
      <c r="A74" s="3" t="s">
        <v>171</v>
      </c>
      <c r="B74" s="2" t="s">
        <v>87</v>
      </c>
      <c r="C74" s="18">
        <f t="shared" si="14"/>
        <v>5</v>
      </c>
      <c r="D74" s="19">
        <f t="shared" si="15"/>
        <v>0.7142857142857143</v>
      </c>
      <c r="E74" s="13" t="s">
        <v>135</v>
      </c>
      <c r="F74" s="13" t="s">
        <v>136</v>
      </c>
      <c r="G74" s="13" t="s">
        <v>135</v>
      </c>
      <c r="H74" s="13" t="s">
        <v>135</v>
      </c>
      <c r="I74" s="13" t="s">
        <v>136</v>
      </c>
      <c r="J74" s="13" t="s">
        <v>135</v>
      </c>
      <c r="K74" s="13" t="s">
        <v>135</v>
      </c>
    </row>
    <row r="75" spans="1:11" ht="15">
      <c r="A75" s="3" t="s">
        <v>172</v>
      </c>
      <c r="B75" s="2" t="s">
        <v>88</v>
      </c>
      <c r="C75" s="18">
        <f t="shared" si="14"/>
        <v>1</v>
      </c>
      <c r="D75" s="19">
        <f t="shared" si="15"/>
        <v>0.14285714285714285</v>
      </c>
      <c r="E75" s="13" t="s">
        <v>135</v>
      </c>
      <c r="F75" s="13" t="s">
        <v>136</v>
      </c>
      <c r="G75" s="13" t="s">
        <v>136</v>
      </c>
      <c r="H75" s="13" t="s">
        <v>136</v>
      </c>
      <c r="I75" s="13" t="s">
        <v>136</v>
      </c>
      <c r="J75" s="13" t="s">
        <v>136</v>
      </c>
      <c r="K75" s="13" t="s">
        <v>136</v>
      </c>
    </row>
    <row r="76" spans="1:11" ht="15">
      <c r="A76" s="3" t="s">
        <v>226</v>
      </c>
      <c r="B76" s="2" t="s">
        <v>373</v>
      </c>
      <c r="C76" s="18">
        <f t="shared" si="14"/>
        <v>0</v>
      </c>
      <c r="D76" s="19">
        <f t="shared" si="15"/>
        <v>0</v>
      </c>
      <c r="E76" s="13" t="s">
        <v>227</v>
      </c>
      <c r="F76" s="13">
        <v>0</v>
      </c>
      <c r="G76" s="13">
        <v>0</v>
      </c>
      <c r="H76" s="13">
        <v>0</v>
      </c>
      <c r="I76" s="13">
        <v>0</v>
      </c>
      <c r="J76" s="13">
        <v>0</v>
      </c>
      <c r="K76" s="13">
        <v>0</v>
      </c>
    </row>
    <row r="77" spans="1:11" ht="15">
      <c r="A77" s="3" t="s">
        <v>173</v>
      </c>
      <c r="B77" s="2" t="s">
        <v>14</v>
      </c>
      <c r="C77" s="18">
        <f>C$3-COUNTIF(E77:K77,"0")</f>
        <v>3</v>
      </c>
      <c r="D77" s="19">
        <f t="shared" si="15"/>
        <v>0.42857142857142855</v>
      </c>
      <c r="E77" s="13">
        <v>0</v>
      </c>
      <c r="F77" s="13" t="s">
        <v>228</v>
      </c>
      <c r="G77" s="13">
        <v>0</v>
      </c>
      <c r="H77" s="13" t="s">
        <v>229</v>
      </c>
      <c r="I77" s="13" t="s">
        <v>230</v>
      </c>
      <c r="J77" s="13">
        <v>0</v>
      </c>
      <c r="K77" s="13">
        <v>0</v>
      </c>
    </row>
    <row r="78" spans="1:11" ht="30">
      <c r="A78" s="3" t="s">
        <v>189</v>
      </c>
      <c r="B78" s="10" t="s">
        <v>15</v>
      </c>
      <c r="C78" s="15"/>
      <c r="D78" s="15"/>
      <c r="E78" s="13"/>
      <c r="F78" s="13"/>
      <c r="G78" s="13"/>
      <c r="H78" s="13"/>
      <c r="I78" s="13"/>
      <c r="J78" s="13"/>
      <c r="K78" s="13"/>
    </row>
    <row r="79" spans="1:11" ht="51">
      <c r="A79" s="1" t="s">
        <v>188</v>
      </c>
      <c r="B79" s="11" t="s">
        <v>16</v>
      </c>
      <c r="C79" s="21"/>
      <c r="D79" s="21"/>
      <c r="E79" s="14"/>
      <c r="F79" s="14"/>
      <c r="G79" s="14"/>
      <c r="H79" s="14"/>
      <c r="I79" s="14"/>
      <c r="J79" s="14"/>
      <c r="K79" s="14"/>
    </row>
    <row r="80" spans="1:11" ht="15">
      <c r="A80" s="1" t="s">
        <v>189</v>
      </c>
      <c r="B80" s="10" t="s">
        <v>17</v>
      </c>
      <c r="C80" s="15" t="s">
        <v>375</v>
      </c>
      <c r="D80" s="15" t="s">
        <v>376</v>
      </c>
      <c r="E80" s="22">
        <f>COUNTIF(E81:E83,"Sim")/COUNTA(E81:E83)</f>
        <v>0.66666666666666663</v>
      </c>
      <c r="F80" s="22">
        <f t="shared" ref="F80:K80" si="16">COUNTIF(F81:F83,"Sim")/COUNTA(F81:F83)</f>
        <v>0.66666666666666663</v>
      </c>
      <c r="G80" s="22">
        <f t="shared" si="16"/>
        <v>0.66666666666666663</v>
      </c>
      <c r="H80" s="22">
        <f t="shared" si="16"/>
        <v>0.66666666666666663</v>
      </c>
      <c r="I80" s="22">
        <f t="shared" si="16"/>
        <v>0.33333333333333331</v>
      </c>
      <c r="J80" s="22">
        <f t="shared" si="16"/>
        <v>0.66666666666666663</v>
      </c>
      <c r="K80" s="22">
        <f t="shared" si="16"/>
        <v>0</v>
      </c>
    </row>
    <row r="81" spans="1:11" ht="25.5">
      <c r="A81" s="3" t="s">
        <v>174</v>
      </c>
      <c r="B81" s="2" t="s">
        <v>89</v>
      </c>
      <c r="C81" s="18">
        <f t="shared" ref="C81:C83" si="17">COUNTIF(E81:K81,"Sim")</f>
        <v>5</v>
      </c>
      <c r="D81" s="19">
        <f t="shared" ref="D81:D83" si="18">C81/$C$3</f>
        <v>0.7142857142857143</v>
      </c>
      <c r="E81" s="13" t="s">
        <v>135</v>
      </c>
      <c r="F81" s="13" t="s">
        <v>135</v>
      </c>
      <c r="G81" s="13" t="s">
        <v>135</v>
      </c>
      <c r="H81" s="13" t="s">
        <v>135</v>
      </c>
      <c r="I81" s="13" t="s">
        <v>136</v>
      </c>
      <c r="J81" s="13" t="s">
        <v>135</v>
      </c>
      <c r="K81" s="13" t="s">
        <v>136</v>
      </c>
    </row>
    <row r="82" spans="1:11" ht="15">
      <c r="A82" s="3" t="s">
        <v>175</v>
      </c>
      <c r="B82" s="2" t="s">
        <v>90</v>
      </c>
      <c r="C82" s="18">
        <f t="shared" si="17"/>
        <v>6</v>
      </c>
      <c r="D82" s="19">
        <f t="shared" si="18"/>
        <v>0.8571428571428571</v>
      </c>
      <c r="E82" s="13" t="s">
        <v>135</v>
      </c>
      <c r="F82" s="13" t="s">
        <v>135</v>
      </c>
      <c r="G82" s="13" t="s">
        <v>135</v>
      </c>
      <c r="H82" s="13" t="s">
        <v>135</v>
      </c>
      <c r="I82" s="13" t="s">
        <v>135</v>
      </c>
      <c r="J82" s="13" t="s">
        <v>135</v>
      </c>
      <c r="K82" s="13" t="s">
        <v>136</v>
      </c>
    </row>
    <row r="83" spans="1:11" ht="15">
      <c r="A83" s="3" t="s">
        <v>176</v>
      </c>
      <c r="B83" s="2" t="s">
        <v>91</v>
      </c>
      <c r="C83" s="18">
        <f t="shared" si="17"/>
        <v>0</v>
      </c>
      <c r="D83" s="19">
        <f t="shared" si="18"/>
        <v>0</v>
      </c>
      <c r="E83" s="13" t="s">
        <v>136</v>
      </c>
      <c r="F83" s="13" t="s">
        <v>136</v>
      </c>
      <c r="G83" s="13" t="s">
        <v>136</v>
      </c>
      <c r="H83" s="13" t="s">
        <v>136</v>
      </c>
      <c r="I83" s="13" t="s">
        <v>136</v>
      </c>
      <c r="J83" s="13" t="s">
        <v>136</v>
      </c>
      <c r="K83" s="13" t="s">
        <v>136</v>
      </c>
    </row>
    <row r="84" spans="1:11" ht="15">
      <c r="A84" s="3" t="s">
        <v>372</v>
      </c>
      <c r="B84" s="2" t="s">
        <v>373</v>
      </c>
      <c r="C84" s="18"/>
      <c r="D84" s="18"/>
      <c r="E84" s="13"/>
      <c r="F84" s="13"/>
      <c r="G84" s="13"/>
      <c r="H84" s="13"/>
      <c r="I84" s="13"/>
      <c r="J84" s="13"/>
      <c r="K84" s="13"/>
    </row>
    <row r="85" spans="1:11" ht="15">
      <c r="A85" s="3" t="s">
        <v>177</v>
      </c>
      <c r="B85" s="2" t="s">
        <v>18</v>
      </c>
      <c r="C85" s="18">
        <f>C$3-COUNTIF(E85:K85,"0")</f>
        <v>5</v>
      </c>
      <c r="D85" s="19">
        <f>C85/$C$3</f>
        <v>0.7142857142857143</v>
      </c>
      <c r="E85" s="13" t="s">
        <v>231</v>
      </c>
      <c r="F85" s="13" t="s">
        <v>232</v>
      </c>
      <c r="G85" s="13">
        <v>0</v>
      </c>
      <c r="H85" s="13" t="s">
        <v>233</v>
      </c>
      <c r="I85" s="13" t="s">
        <v>234</v>
      </c>
      <c r="J85" s="13" t="s">
        <v>235</v>
      </c>
      <c r="K85" s="13">
        <v>0</v>
      </c>
    </row>
    <row r="86" spans="1:11" ht="30">
      <c r="A86" s="3" t="s">
        <v>189</v>
      </c>
      <c r="B86" s="10" t="s">
        <v>19</v>
      </c>
      <c r="C86" s="15"/>
      <c r="D86" s="15"/>
      <c r="E86" s="13"/>
      <c r="F86" s="13"/>
      <c r="G86" s="13"/>
      <c r="H86" s="13"/>
      <c r="I86" s="13"/>
      <c r="J86" s="13"/>
      <c r="K86" s="13"/>
    </row>
    <row r="87" spans="1:11" ht="63.75">
      <c r="A87" s="1" t="s">
        <v>188</v>
      </c>
      <c r="B87" s="11" t="s">
        <v>20</v>
      </c>
      <c r="C87" s="21"/>
      <c r="D87" s="21"/>
      <c r="E87" s="14"/>
      <c r="F87" s="14"/>
      <c r="G87" s="14"/>
      <c r="H87" s="14"/>
      <c r="I87" s="14"/>
      <c r="J87" s="14"/>
      <c r="K87" s="14"/>
    </row>
    <row r="88" spans="1:11" ht="30">
      <c r="A88" s="1" t="s">
        <v>189</v>
      </c>
      <c r="B88" s="10" t="s">
        <v>21</v>
      </c>
      <c r="C88" s="15" t="s">
        <v>375</v>
      </c>
      <c r="D88" s="15" t="s">
        <v>376</v>
      </c>
      <c r="E88" s="22">
        <f>COUNTIF(E89:E99,"Sim")/COUNTA(E89:E99)</f>
        <v>0.18181818181818182</v>
      </c>
      <c r="F88" s="22">
        <f t="shared" ref="F88:K88" si="19">COUNTIF(F89:F99,"Sim")/COUNTA(F89:F99)</f>
        <v>0</v>
      </c>
      <c r="G88" s="22">
        <f t="shared" si="19"/>
        <v>0</v>
      </c>
      <c r="H88" s="22">
        <f t="shared" si="19"/>
        <v>0.27272727272727271</v>
      </c>
      <c r="I88" s="22">
        <f t="shared" si="19"/>
        <v>0</v>
      </c>
      <c r="J88" s="22">
        <f t="shared" si="19"/>
        <v>0.90909090909090906</v>
      </c>
      <c r="K88" s="22">
        <f t="shared" si="19"/>
        <v>0</v>
      </c>
    </row>
    <row r="89" spans="1:11" ht="15">
      <c r="A89" s="3" t="s">
        <v>350</v>
      </c>
      <c r="B89" s="2" t="s">
        <v>92</v>
      </c>
      <c r="C89" s="18">
        <f t="shared" ref="C89:C100" si="20">COUNTIF(E89:K89,"Sim")</f>
        <v>1</v>
      </c>
      <c r="D89" s="19">
        <f t="shared" ref="D89:D101" si="21">C89/$C$3</f>
        <v>0.14285714285714285</v>
      </c>
      <c r="E89" s="13" t="s">
        <v>136</v>
      </c>
      <c r="F89" s="13" t="s">
        <v>136</v>
      </c>
      <c r="G89" s="13" t="s">
        <v>136</v>
      </c>
      <c r="H89" s="13" t="s">
        <v>136</v>
      </c>
      <c r="I89" s="13" t="s">
        <v>136</v>
      </c>
      <c r="J89" s="13" t="s">
        <v>135</v>
      </c>
      <c r="K89" s="13" t="s">
        <v>136</v>
      </c>
    </row>
    <row r="90" spans="1:11" ht="15">
      <c r="A90" s="3" t="s">
        <v>351</v>
      </c>
      <c r="B90" s="2" t="s">
        <v>93</v>
      </c>
      <c r="C90" s="18">
        <f t="shared" si="20"/>
        <v>1</v>
      </c>
      <c r="D90" s="19">
        <f t="shared" si="21"/>
        <v>0.14285714285714285</v>
      </c>
      <c r="E90" s="13" t="s">
        <v>136</v>
      </c>
      <c r="F90" s="13" t="s">
        <v>136</v>
      </c>
      <c r="G90" s="13" t="s">
        <v>136</v>
      </c>
      <c r="H90" s="13" t="s">
        <v>136</v>
      </c>
      <c r="I90" s="13" t="s">
        <v>136</v>
      </c>
      <c r="J90" s="13" t="s">
        <v>135</v>
      </c>
      <c r="K90" s="13" t="s">
        <v>136</v>
      </c>
    </row>
    <row r="91" spans="1:11" ht="15">
      <c r="A91" s="3" t="s">
        <v>352</v>
      </c>
      <c r="B91" s="2" t="s">
        <v>94</v>
      </c>
      <c r="C91" s="18">
        <f t="shared" si="20"/>
        <v>1</v>
      </c>
      <c r="D91" s="19">
        <f t="shared" si="21"/>
        <v>0.14285714285714285</v>
      </c>
      <c r="E91" s="13" t="s">
        <v>136</v>
      </c>
      <c r="F91" s="13" t="s">
        <v>136</v>
      </c>
      <c r="G91" s="13" t="s">
        <v>136</v>
      </c>
      <c r="H91" s="13" t="s">
        <v>136</v>
      </c>
      <c r="I91" s="13" t="s">
        <v>136</v>
      </c>
      <c r="J91" s="13" t="s">
        <v>135</v>
      </c>
      <c r="K91" s="13" t="s">
        <v>136</v>
      </c>
    </row>
    <row r="92" spans="1:11" ht="15">
      <c r="A92" s="3" t="s">
        <v>353</v>
      </c>
      <c r="B92" s="2" t="s">
        <v>95</v>
      </c>
      <c r="C92" s="18">
        <f t="shared" si="20"/>
        <v>2</v>
      </c>
      <c r="D92" s="19">
        <f t="shared" si="21"/>
        <v>0.2857142857142857</v>
      </c>
      <c r="E92" s="13" t="s">
        <v>136</v>
      </c>
      <c r="F92" s="13" t="s">
        <v>136</v>
      </c>
      <c r="G92" s="13" t="s">
        <v>136</v>
      </c>
      <c r="H92" s="13" t="s">
        <v>135</v>
      </c>
      <c r="I92" s="13" t="s">
        <v>136</v>
      </c>
      <c r="J92" s="13" t="s">
        <v>135</v>
      </c>
      <c r="K92" s="13" t="s">
        <v>136</v>
      </c>
    </row>
    <row r="93" spans="1:11" ht="15">
      <c r="A93" s="3" t="s">
        <v>354</v>
      </c>
      <c r="B93" s="2" t="s">
        <v>96</v>
      </c>
      <c r="C93" s="18">
        <f t="shared" si="20"/>
        <v>2</v>
      </c>
      <c r="D93" s="19">
        <f t="shared" si="21"/>
        <v>0.2857142857142857</v>
      </c>
      <c r="E93" s="13" t="s">
        <v>135</v>
      </c>
      <c r="F93" s="13" t="s">
        <v>136</v>
      </c>
      <c r="G93" s="13" t="s">
        <v>136</v>
      </c>
      <c r="H93" s="13" t="s">
        <v>136</v>
      </c>
      <c r="I93" s="13" t="s">
        <v>136</v>
      </c>
      <c r="J93" s="13" t="s">
        <v>135</v>
      </c>
      <c r="K93" s="13" t="s">
        <v>136</v>
      </c>
    </row>
    <row r="94" spans="1:11" ht="15">
      <c r="A94" s="3" t="s">
        <v>355</v>
      </c>
      <c r="B94" s="2" t="s">
        <v>97</v>
      </c>
      <c r="C94" s="18">
        <f t="shared" si="20"/>
        <v>3</v>
      </c>
      <c r="D94" s="19">
        <f t="shared" si="21"/>
        <v>0.42857142857142855</v>
      </c>
      <c r="E94" s="13" t="s">
        <v>135</v>
      </c>
      <c r="F94" s="13" t="s">
        <v>136</v>
      </c>
      <c r="G94" s="13" t="s">
        <v>136</v>
      </c>
      <c r="H94" s="13" t="s">
        <v>135</v>
      </c>
      <c r="I94" s="13" t="s">
        <v>136</v>
      </c>
      <c r="J94" s="13" t="s">
        <v>135</v>
      </c>
      <c r="K94" s="13" t="s">
        <v>136</v>
      </c>
    </row>
    <row r="95" spans="1:11" ht="15">
      <c r="A95" s="3" t="s">
        <v>356</v>
      </c>
      <c r="B95" s="2" t="s">
        <v>98</v>
      </c>
      <c r="C95" s="18">
        <f t="shared" si="20"/>
        <v>1</v>
      </c>
      <c r="D95" s="19">
        <f t="shared" si="21"/>
        <v>0.14285714285714285</v>
      </c>
      <c r="E95" s="13" t="s">
        <v>136</v>
      </c>
      <c r="F95" s="13" t="s">
        <v>136</v>
      </c>
      <c r="G95" s="13" t="s">
        <v>136</v>
      </c>
      <c r="H95" s="13" t="s">
        <v>136</v>
      </c>
      <c r="I95" s="13" t="s">
        <v>136</v>
      </c>
      <c r="J95" s="13" t="s">
        <v>135</v>
      </c>
      <c r="K95" s="13" t="s">
        <v>136</v>
      </c>
    </row>
    <row r="96" spans="1:11" ht="15">
      <c r="A96" s="3" t="s">
        <v>357</v>
      </c>
      <c r="B96" s="2" t="s">
        <v>99</v>
      </c>
      <c r="C96" s="18">
        <f t="shared" si="20"/>
        <v>1</v>
      </c>
      <c r="D96" s="19">
        <f t="shared" si="21"/>
        <v>0.14285714285714285</v>
      </c>
      <c r="E96" s="13" t="s">
        <v>136</v>
      </c>
      <c r="F96" s="13" t="s">
        <v>136</v>
      </c>
      <c r="G96" s="13" t="s">
        <v>136</v>
      </c>
      <c r="H96" s="13" t="s">
        <v>136</v>
      </c>
      <c r="I96" s="13" t="s">
        <v>136</v>
      </c>
      <c r="J96" s="13" t="s">
        <v>135</v>
      </c>
      <c r="K96" s="13" t="s">
        <v>136</v>
      </c>
    </row>
    <row r="97" spans="1:11" ht="15">
      <c r="A97" s="3" t="s">
        <v>358</v>
      </c>
      <c r="B97" s="2" t="s">
        <v>100</v>
      </c>
      <c r="C97" s="18">
        <f t="shared" si="20"/>
        <v>2</v>
      </c>
      <c r="D97" s="19">
        <f t="shared" si="21"/>
        <v>0.2857142857142857</v>
      </c>
      <c r="E97" s="13" t="s">
        <v>136</v>
      </c>
      <c r="F97" s="13" t="s">
        <v>136</v>
      </c>
      <c r="G97" s="13" t="s">
        <v>136</v>
      </c>
      <c r="H97" s="13" t="s">
        <v>135</v>
      </c>
      <c r="I97" s="13" t="s">
        <v>136</v>
      </c>
      <c r="J97" s="13" t="s">
        <v>135</v>
      </c>
      <c r="K97" s="13" t="s">
        <v>136</v>
      </c>
    </row>
    <row r="98" spans="1:11" ht="15">
      <c r="A98" s="3" t="s">
        <v>157</v>
      </c>
      <c r="B98" s="2" t="s">
        <v>371</v>
      </c>
      <c r="C98" s="18">
        <f t="shared" si="20"/>
        <v>1</v>
      </c>
      <c r="D98" s="19">
        <f t="shared" si="21"/>
        <v>0.14285714285714285</v>
      </c>
      <c r="E98" s="13" t="s">
        <v>136</v>
      </c>
      <c r="F98" s="13" t="s">
        <v>136</v>
      </c>
      <c r="G98" s="13" t="s">
        <v>136</v>
      </c>
      <c r="H98" s="13" t="s">
        <v>136</v>
      </c>
      <c r="I98" s="13" t="s">
        <v>136</v>
      </c>
      <c r="J98" s="13" t="s">
        <v>135</v>
      </c>
      <c r="K98" s="13" t="s">
        <v>136</v>
      </c>
    </row>
    <row r="99" spans="1:11" ht="15">
      <c r="A99" s="3" t="s">
        <v>158</v>
      </c>
      <c r="B99" s="2" t="s">
        <v>101</v>
      </c>
      <c r="C99" s="18">
        <f t="shared" si="20"/>
        <v>0</v>
      </c>
      <c r="D99" s="19">
        <f t="shared" si="21"/>
        <v>0</v>
      </c>
      <c r="E99" s="13" t="s">
        <v>136</v>
      </c>
      <c r="F99" s="13" t="s">
        <v>136</v>
      </c>
      <c r="G99" s="13" t="s">
        <v>136</v>
      </c>
      <c r="H99" s="13" t="s">
        <v>136</v>
      </c>
      <c r="I99" s="13" t="s">
        <v>136</v>
      </c>
      <c r="J99" s="13" t="s">
        <v>136</v>
      </c>
      <c r="K99" s="13" t="s">
        <v>136</v>
      </c>
    </row>
    <row r="100" spans="1:11" ht="15">
      <c r="A100" s="3" t="s">
        <v>242</v>
      </c>
      <c r="B100" s="2" t="s">
        <v>373</v>
      </c>
      <c r="C100" s="18">
        <f t="shared" si="20"/>
        <v>0</v>
      </c>
      <c r="D100" s="19">
        <f t="shared" si="21"/>
        <v>0</v>
      </c>
      <c r="E100" s="13">
        <v>0</v>
      </c>
      <c r="F100" s="13">
        <v>0</v>
      </c>
      <c r="G100" s="13" t="s">
        <v>243</v>
      </c>
      <c r="H100" s="13">
        <v>0</v>
      </c>
      <c r="I100" s="13">
        <v>0</v>
      </c>
      <c r="J100" s="13">
        <v>0</v>
      </c>
      <c r="K100" s="13">
        <v>0</v>
      </c>
    </row>
    <row r="101" spans="1:11" ht="15">
      <c r="A101" s="3" t="s">
        <v>178</v>
      </c>
      <c r="B101" s="2" t="s">
        <v>22</v>
      </c>
      <c r="C101" s="18">
        <f>C$3-COUNTIF(E101:K101,"0")</f>
        <v>6</v>
      </c>
      <c r="D101" s="19">
        <f t="shared" si="21"/>
        <v>0.8571428571428571</v>
      </c>
      <c r="E101" s="13" t="s">
        <v>236</v>
      </c>
      <c r="F101" s="13" t="s">
        <v>237</v>
      </c>
      <c r="G101" s="13">
        <v>0</v>
      </c>
      <c r="H101" s="13" t="s">
        <v>238</v>
      </c>
      <c r="I101" s="13" t="s">
        <v>239</v>
      </c>
      <c r="J101" s="13" t="s">
        <v>240</v>
      </c>
      <c r="K101" s="13" t="s">
        <v>241</v>
      </c>
    </row>
    <row r="102" spans="1:11" ht="30">
      <c r="A102" s="3" t="s">
        <v>189</v>
      </c>
      <c r="B102" s="10" t="s">
        <v>23</v>
      </c>
      <c r="C102" s="15"/>
      <c r="D102" s="15"/>
      <c r="E102" s="13"/>
      <c r="F102" s="13"/>
      <c r="G102" s="13"/>
      <c r="H102" s="13"/>
      <c r="I102" s="13"/>
      <c r="J102" s="13"/>
      <c r="K102" s="13"/>
    </row>
    <row r="103" spans="1:11" ht="38.25">
      <c r="A103" s="1" t="s">
        <v>188</v>
      </c>
      <c r="B103" s="11" t="s">
        <v>24</v>
      </c>
      <c r="C103" s="21"/>
      <c r="D103" s="21"/>
      <c r="E103" s="14"/>
      <c r="F103" s="14"/>
      <c r="G103" s="14"/>
      <c r="H103" s="14"/>
      <c r="I103" s="14"/>
      <c r="J103" s="14"/>
      <c r="K103" s="14"/>
    </row>
    <row r="104" spans="1:11" ht="15">
      <c r="A104" s="1" t="s">
        <v>189</v>
      </c>
      <c r="B104" s="10" t="s">
        <v>25</v>
      </c>
      <c r="C104" s="15" t="s">
        <v>375</v>
      </c>
      <c r="D104" s="15" t="s">
        <v>376</v>
      </c>
      <c r="E104" s="22">
        <f>COUNTIF(E105:E110,"Sim")/COUNTA(E105:E110)</f>
        <v>0.83333333333333337</v>
      </c>
      <c r="F104" s="22">
        <f t="shared" ref="F104:K104" si="22">COUNTIF(F105:F110,"Sim")/COUNTA(F105:F110)</f>
        <v>0.5</v>
      </c>
      <c r="G104" s="22">
        <f t="shared" si="22"/>
        <v>0.5</v>
      </c>
      <c r="H104" s="22">
        <f t="shared" si="22"/>
        <v>0.5</v>
      </c>
      <c r="I104" s="22">
        <f t="shared" si="22"/>
        <v>0</v>
      </c>
      <c r="J104" s="22">
        <f t="shared" si="22"/>
        <v>0.83333333333333337</v>
      </c>
      <c r="K104" s="22">
        <f t="shared" si="22"/>
        <v>0.5</v>
      </c>
    </row>
    <row r="105" spans="1:11" ht="15">
      <c r="A105" s="3" t="s">
        <v>359</v>
      </c>
      <c r="B105" s="2" t="s">
        <v>102</v>
      </c>
      <c r="C105" s="18">
        <f t="shared" ref="C105:C111" si="23">COUNTIF(E105:K105,"Sim")</f>
        <v>6</v>
      </c>
      <c r="D105" s="19">
        <f t="shared" ref="D105:D112" si="24">C105/$C$3</f>
        <v>0.8571428571428571</v>
      </c>
      <c r="E105" s="13" t="s">
        <v>135</v>
      </c>
      <c r="F105" s="13" t="s">
        <v>135</v>
      </c>
      <c r="G105" s="13" t="s">
        <v>135</v>
      </c>
      <c r="H105" s="13" t="s">
        <v>135</v>
      </c>
      <c r="I105" s="13" t="s">
        <v>136</v>
      </c>
      <c r="J105" s="13" t="s">
        <v>135</v>
      </c>
      <c r="K105" s="13" t="s">
        <v>135</v>
      </c>
    </row>
    <row r="106" spans="1:11" ht="15">
      <c r="A106" s="3" t="s">
        <v>360</v>
      </c>
      <c r="B106" s="2" t="s">
        <v>103</v>
      </c>
      <c r="C106" s="18">
        <f t="shared" si="23"/>
        <v>5</v>
      </c>
      <c r="D106" s="19">
        <f t="shared" si="24"/>
        <v>0.7142857142857143</v>
      </c>
      <c r="E106" s="13" t="s">
        <v>135</v>
      </c>
      <c r="F106" s="13" t="s">
        <v>136</v>
      </c>
      <c r="G106" s="13" t="s">
        <v>135</v>
      </c>
      <c r="H106" s="13" t="s">
        <v>135</v>
      </c>
      <c r="I106" s="13" t="s">
        <v>136</v>
      </c>
      <c r="J106" s="13" t="s">
        <v>135</v>
      </c>
      <c r="K106" s="13" t="s">
        <v>135</v>
      </c>
    </row>
    <row r="107" spans="1:11" ht="15">
      <c r="A107" s="3" t="s">
        <v>361</v>
      </c>
      <c r="B107" s="2" t="s">
        <v>104</v>
      </c>
      <c r="C107" s="18">
        <f t="shared" si="23"/>
        <v>6</v>
      </c>
      <c r="D107" s="19">
        <f t="shared" si="24"/>
        <v>0.8571428571428571</v>
      </c>
      <c r="E107" s="13" t="s">
        <v>135</v>
      </c>
      <c r="F107" s="13" t="s">
        <v>135</v>
      </c>
      <c r="G107" s="13" t="s">
        <v>135</v>
      </c>
      <c r="H107" s="13" t="s">
        <v>135</v>
      </c>
      <c r="I107" s="13" t="s">
        <v>136</v>
      </c>
      <c r="J107" s="13" t="s">
        <v>135</v>
      </c>
      <c r="K107" s="13" t="s">
        <v>135</v>
      </c>
    </row>
    <row r="108" spans="1:11" ht="15">
      <c r="A108" s="3" t="s">
        <v>362</v>
      </c>
      <c r="B108" s="2" t="s">
        <v>105</v>
      </c>
      <c r="C108" s="18">
        <f t="shared" si="23"/>
        <v>3</v>
      </c>
      <c r="D108" s="19">
        <f t="shared" si="24"/>
        <v>0.42857142857142855</v>
      </c>
      <c r="E108" s="13" t="s">
        <v>135</v>
      </c>
      <c r="F108" s="13" t="s">
        <v>135</v>
      </c>
      <c r="G108" s="13" t="s">
        <v>136</v>
      </c>
      <c r="H108" s="13" t="s">
        <v>136</v>
      </c>
      <c r="I108" s="13" t="s">
        <v>136</v>
      </c>
      <c r="J108" s="13" t="s">
        <v>135</v>
      </c>
      <c r="K108" s="13" t="s">
        <v>136</v>
      </c>
    </row>
    <row r="109" spans="1:11" ht="15">
      <c r="A109" s="3" t="s">
        <v>363</v>
      </c>
      <c r="B109" s="2" t="s">
        <v>106</v>
      </c>
      <c r="C109" s="18">
        <f t="shared" si="23"/>
        <v>2</v>
      </c>
      <c r="D109" s="19">
        <f t="shared" si="24"/>
        <v>0.2857142857142857</v>
      </c>
      <c r="E109" s="13" t="s">
        <v>135</v>
      </c>
      <c r="F109" s="13" t="s">
        <v>136</v>
      </c>
      <c r="G109" s="13" t="s">
        <v>136</v>
      </c>
      <c r="H109" s="13" t="s">
        <v>136</v>
      </c>
      <c r="I109" s="13" t="s">
        <v>136</v>
      </c>
      <c r="J109" s="13" t="s">
        <v>135</v>
      </c>
      <c r="K109" s="13" t="s">
        <v>136</v>
      </c>
    </row>
    <row r="110" spans="1:11" ht="15">
      <c r="A110" s="3" t="s">
        <v>364</v>
      </c>
      <c r="B110" s="2" t="s">
        <v>107</v>
      </c>
      <c r="C110" s="18">
        <f t="shared" si="23"/>
        <v>0</v>
      </c>
      <c r="D110" s="19">
        <f t="shared" si="24"/>
        <v>0</v>
      </c>
      <c r="E110" s="13" t="s">
        <v>136</v>
      </c>
      <c r="F110" s="13" t="s">
        <v>136</v>
      </c>
      <c r="G110" s="13" t="s">
        <v>136</v>
      </c>
      <c r="H110" s="13" t="s">
        <v>136</v>
      </c>
      <c r="I110" s="13" t="s">
        <v>136</v>
      </c>
      <c r="J110" s="13" t="s">
        <v>136</v>
      </c>
      <c r="K110" s="13" t="s">
        <v>136</v>
      </c>
    </row>
    <row r="111" spans="1:11" ht="15">
      <c r="A111" s="3" t="s">
        <v>244</v>
      </c>
      <c r="B111" s="2" t="s">
        <v>373</v>
      </c>
      <c r="C111" s="18">
        <f t="shared" si="23"/>
        <v>0</v>
      </c>
      <c r="D111" s="19">
        <f t="shared" si="24"/>
        <v>0</v>
      </c>
      <c r="E111" s="13">
        <v>0</v>
      </c>
      <c r="F111" s="13">
        <v>0</v>
      </c>
      <c r="G111" s="13">
        <v>0</v>
      </c>
      <c r="H111" s="13">
        <v>0</v>
      </c>
      <c r="I111" s="13">
        <v>0</v>
      </c>
      <c r="J111" s="13">
        <v>0</v>
      </c>
      <c r="K111" s="13">
        <v>0</v>
      </c>
    </row>
    <row r="112" spans="1:11" ht="15">
      <c r="A112" s="3" t="s">
        <v>179</v>
      </c>
      <c r="B112" s="2" t="s">
        <v>26</v>
      </c>
      <c r="C112" s="18">
        <f>C$3-COUNTIF(E112:K112,"0")</f>
        <v>3</v>
      </c>
      <c r="D112" s="19">
        <f t="shared" si="24"/>
        <v>0.42857142857142855</v>
      </c>
      <c r="E112" s="13" t="s">
        <v>245</v>
      </c>
      <c r="F112" s="13" t="s">
        <v>246</v>
      </c>
      <c r="G112" s="13">
        <v>0</v>
      </c>
      <c r="H112" s="13">
        <v>0</v>
      </c>
      <c r="I112" s="13" t="s">
        <v>247</v>
      </c>
      <c r="J112" s="13">
        <v>0</v>
      </c>
      <c r="K112" s="13">
        <v>0</v>
      </c>
    </row>
    <row r="113" spans="1:11" ht="15.75">
      <c r="A113" s="1" t="s">
        <v>310</v>
      </c>
      <c r="B113" s="9" t="s">
        <v>141</v>
      </c>
      <c r="C113" s="20"/>
      <c r="D113" s="20"/>
      <c r="E113" s="8"/>
      <c r="F113" s="8"/>
      <c r="G113" s="8"/>
      <c r="H113" s="8"/>
      <c r="I113" s="8"/>
      <c r="J113" s="8"/>
      <c r="K113" s="8"/>
    </row>
    <row r="114" spans="1:11" ht="15">
      <c r="A114" s="1" t="s">
        <v>189</v>
      </c>
      <c r="B114" s="10" t="s">
        <v>27</v>
      </c>
      <c r="C114" s="15" t="s">
        <v>375</v>
      </c>
      <c r="D114" s="15" t="s">
        <v>376</v>
      </c>
      <c r="E114" s="22">
        <f>COUNTIF(E115:E120,"Sim")/COUNTA(E115:E120)</f>
        <v>0.5</v>
      </c>
      <c r="F114" s="22">
        <f t="shared" ref="F114:K114" si="25">COUNTIF(F115:F120,"Sim")/COUNTA(F115:F120)</f>
        <v>0.83333333333333337</v>
      </c>
      <c r="G114" s="22">
        <f t="shared" si="25"/>
        <v>0.66666666666666663</v>
      </c>
      <c r="H114" s="22">
        <f t="shared" si="25"/>
        <v>0.5</v>
      </c>
      <c r="I114" s="22">
        <f t="shared" si="25"/>
        <v>0.83333333333333337</v>
      </c>
      <c r="J114" s="22">
        <f t="shared" si="25"/>
        <v>0.83333333333333337</v>
      </c>
      <c r="K114" s="22">
        <f t="shared" si="25"/>
        <v>0.5</v>
      </c>
    </row>
    <row r="115" spans="1:11" ht="25.5">
      <c r="A115" s="3" t="s">
        <v>180</v>
      </c>
      <c r="B115" s="2" t="s">
        <v>108</v>
      </c>
      <c r="C115" s="18">
        <f t="shared" ref="C115:C121" si="26">COUNTIF(E115:K115,"Sim")</f>
        <v>7</v>
      </c>
      <c r="D115" s="19">
        <f t="shared" ref="D115:D122" si="27">C115/$C$3</f>
        <v>1</v>
      </c>
      <c r="E115" s="13" t="s">
        <v>135</v>
      </c>
      <c r="F115" s="13" t="s">
        <v>135</v>
      </c>
      <c r="G115" s="13" t="s">
        <v>135</v>
      </c>
      <c r="H115" s="13" t="s">
        <v>135</v>
      </c>
      <c r="I115" s="13" t="s">
        <v>135</v>
      </c>
      <c r="J115" s="13" t="s">
        <v>135</v>
      </c>
      <c r="K115" s="13" t="s">
        <v>135</v>
      </c>
    </row>
    <row r="116" spans="1:11" ht="25.5">
      <c r="A116" s="3" t="s">
        <v>365</v>
      </c>
      <c r="B116" s="2" t="s">
        <v>109</v>
      </c>
      <c r="C116" s="18">
        <f t="shared" si="26"/>
        <v>7</v>
      </c>
      <c r="D116" s="19">
        <f t="shared" si="27"/>
        <v>1</v>
      </c>
      <c r="E116" s="13" t="s">
        <v>135</v>
      </c>
      <c r="F116" s="13" t="s">
        <v>135</v>
      </c>
      <c r="G116" s="13" t="s">
        <v>135</v>
      </c>
      <c r="H116" s="13" t="s">
        <v>135</v>
      </c>
      <c r="I116" s="13" t="s">
        <v>135</v>
      </c>
      <c r="J116" s="13" t="s">
        <v>135</v>
      </c>
      <c r="K116" s="13" t="s">
        <v>135</v>
      </c>
    </row>
    <row r="117" spans="1:11" ht="15">
      <c r="A117" s="3" t="s">
        <v>366</v>
      </c>
      <c r="B117" s="2" t="s">
        <v>110</v>
      </c>
      <c r="C117" s="18">
        <f t="shared" si="26"/>
        <v>7</v>
      </c>
      <c r="D117" s="19">
        <f t="shared" si="27"/>
        <v>1</v>
      </c>
      <c r="E117" s="13" t="s">
        <v>135</v>
      </c>
      <c r="F117" s="13" t="s">
        <v>135</v>
      </c>
      <c r="G117" s="13" t="s">
        <v>135</v>
      </c>
      <c r="H117" s="13" t="s">
        <v>135</v>
      </c>
      <c r="I117" s="13" t="s">
        <v>135</v>
      </c>
      <c r="J117" s="13" t="s">
        <v>135</v>
      </c>
      <c r="K117" s="13" t="s">
        <v>135</v>
      </c>
    </row>
    <row r="118" spans="1:11" ht="25.5">
      <c r="A118" s="3" t="s">
        <v>367</v>
      </c>
      <c r="B118" s="2" t="s">
        <v>111</v>
      </c>
      <c r="C118" s="18">
        <f t="shared" si="26"/>
        <v>4</v>
      </c>
      <c r="D118" s="19">
        <f t="shared" si="27"/>
        <v>0.5714285714285714</v>
      </c>
      <c r="E118" s="13" t="s">
        <v>136</v>
      </c>
      <c r="F118" s="13" t="s">
        <v>135</v>
      </c>
      <c r="G118" s="13" t="s">
        <v>135</v>
      </c>
      <c r="H118" s="13" t="s">
        <v>136</v>
      </c>
      <c r="I118" s="13" t="s">
        <v>135</v>
      </c>
      <c r="J118" s="13" t="s">
        <v>135</v>
      </c>
      <c r="K118" s="13" t="s">
        <v>136</v>
      </c>
    </row>
    <row r="119" spans="1:11" ht="25.5">
      <c r="A119" s="3" t="s">
        <v>368</v>
      </c>
      <c r="B119" s="2" t="s">
        <v>112</v>
      </c>
      <c r="C119" s="18">
        <f t="shared" si="26"/>
        <v>3</v>
      </c>
      <c r="D119" s="19">
        <f t="shared" si="27"/>
        <v>0.42857142857142855</v>
      </c>
      <c r="E119" s="13" t="s">
        <v>136</v>
      </c>
      <c r="F119" s="13" t="s">
        <v>135</v>
      </c>
      <c r="G119" s="13" t="s">
        <v>136</v>
      </c>
      <c r="H119" s="13" t="s">
        <v>136</v>
      </c>
      <c r="I119" s="13" t="s">
        <v>135</v>
      </c>
      <c r="J119" s="13" t="s">
        <v>135</v>
      </c>
      <c r="K119" s="13" t="s">
        <v>136</v>
      </c>
    </row>
    <row r="120" spans="1:11" ht="15">
      <c r="A120" s="3" t="s">
        <v>369</v>
      </c>
      <c r="B120" s="2" t="s">
        <v>113</v>
      </c>
      <c r="C120" s="18">
        <f t="shared" si="26"/>
        <v>0</v>
      </c>
      <c r="D120" s="19">
        <f t="shared" si="27"/>
        <v>0</v>
      </c>
      <c r="E120" s="13" t="s">
        <v>136</v>
      </c>
      <c r="F120" s="13" t="s">
        <v>136</v>
      </c>
      <c r="G120" s="13" t="s">
        <v>136</v>
      </c>
      <c r="H120" s="13" t="s">
        <v>136</v>
      </c>
      <c r="I120" s="13" t="s">
        <v>136</v>
      </c>
      <c r="J120" s="13" t="s">
        <v>136</v>
      </c>
      <c r="K120" s="13" t="s">
        <v>136</v>
      </c>
    </row>
    <row r="121" spans="1:11" ht="15">
      <c r="A121" s="3" t="s">
        <v>248</v>
      </c>
      <c r="B121" s="2" t="s">
        <v>373</v>
      </c>
      <c r="C121" s="18">
        <f t="shared" si="26"/>
        <v>0</v>
      </c>
      <c r="D121" s="19">
        <f t="shared" si="27"/>
        <v>0</v>
      </c>
      <c r="E121" s="13">
        <v>0</v>
      </c>
      <c r="F121" s="13">
        <v>0</v>
      </c>
      <c r="G121" s="13">
        <v>0</v>
      </c>
      <c r="H121" s="13">
        <v>0</v>
      </c>
      <c r="I121" s="13">
        <v>0</v>
      </c>
      <c r="J121" s="13">
        <v>0</v>
      </c>
      <c r="K121" s="13">
        <v>0</v>
      </c>
    </row>
    <row r="122" spans="1:11" ht="15">
      <c r="A122" s="3" t="s">
        <v>181</v>
      </c>
      <c r="B122" s="2" t="s">
        <v>28</v>
      </c>
      <c r="C122" s="18">
        <f>C$3-COUNTIF(E122:K122,"0")</f>
        <v>5</v>
      </c>
      <c r="D122" s="19">
        <f t="shared" si="27"/>
        <v>0.7142857142857143</v>
      </c>
      <c r="E122" s="13">
        <v>0</v>
      </c>
      <c r="F122" s="13" t="s">
        <v>249</v>
      </c>
      <c r="G122" s="13" t="s">
        <v>250</v>
      </c>
      <c r="H122" s="13" t="s">
        <v>251</v>
      </c>
      <c r="I122" s="13" t="s">
        <v>252</v>
      </c>
      <c r="J122" s="13">
        <v>0</v>
      </c>
      <c r="K122" s="13" t="s">
        <v>253</v>
      </c>
    </row>
    <row r="123" spans="1:11" ht="15">
      <c r="A123" s="3" t="s">
        <v>189</v>
      </c>
      <c r="B123" s="10" t="s">
        <v>29</v>
      </c>
      <c r="C123" s="15" t="s">
        <v>375</v>
      </c>
      <c r="D123" s="15" t="s">
        <v>376</v>
      </c>
      <c r="E123" s="22">
        <f>COUNTIF(E124:E128,"Sim")/COUNTA(E124:E128)</f>
        <v>0.6</v>
      </c>
      <c r="F123" s="22">
        <f t="shared" ref="F123:K123" si="28">COUNTIF(F124:F128,"Sim")/COUNTA(F124:F128)</f>
        <v>0.8</v>
      </c>
      <c r="G123" s="22">
        <f t="shared" si="28"/>
        <v>0.8</v>
      </c>
      <c r="H123" s="22">
        <f t="shared" si="28"/>
        <v>0.8</v>
      </c>
      <c r="I123" s="22">
        <f t="shared" si="28"/>
        <v>0.8</v>
      </c>
      <c r="J123" s="22">
        <f t="shared" si="28"/>
        <v>1</v>
      </c>
      <c r="K123" s="22">
        <f t="shared" si="28"/>
        <v>1</v>
      </c>
    </row>
    <row r="124" spans="1:11" ht="15">
      <c r="A124" s="3" t="s">
        <v>254</v>
      </c>
      <c r="B124" s="2" t="s">
        <v>114</v>
      </c>
      <c r="C124" s="18">
        <f>COUNTIF(E124:K124,"Sim")</f>
        <v>6</v>
      </c>
      <c r="D124" s="19">
        <f t="shared" ref="D124:D129" si="29">C124/$C$3</f>
        <v>0.8571428571428571</v>
      </c>
      <c r="E124" s="13" t="s">
        <v>135</v>
      </c>
      <c r="F124" s="13" t="s">
        <v>135</v>
      </c>
      <c r="G124" s="13" t="s">
        <v>135</v>
      </c>
      <c r="H124" s="13" t="s">
        <v>135</v>
      </c>
      <c r="I124" s="13" t="s">
        <v>136</v>
      </c>
      <c r="J124" s="13" t="s">
        <v>135</v>
      </c>
      <c r="K124" s="13" t="s">
        <v>135</v>
      </c>
    </row>
    <row r="125" spans="1:11" ht="15">
      <c r="A125" s="3" t="s">
        <v>255</v>
      </c>
      <c r="B125" s="2" t="s">
        <v>115</v>
      </c>
      <c r="C125" s="18">
        <f>COUNTIF(E125:K125,"Sim")</f>
        <v>7</v>
      </c>
      <c r="D125" s="19">
        <f t="shared" si="29"/>
        <v>1</v>
      </c>
      <c r="E125" s="13" t="s">
        <v>135</v>
      </c>
      <c r="F125" s="13" t="s">
        <v>135</v>
      </c>
      <c r="G125" s="13" t="s">
        <v>135</v>
      </c>
      <c r="H125" s="13" t="s">
        <v>135</v>
      </c>
      <c r="I125" s="13" t="s">
        <v>135</v>
      </c>
      <c r="J125" s="13" t="s">
        <v>135</v>
      </c>
      <c r="K125" s="13" t="s">
        <v>135</v>
      </c>
    </row>
    <row r="126" spans="1:11" ht="15">
      <c r="A126" s="3" t="s">
        <v>256</v>
      </c>
      <c r="B126" s="2" t="s">
        <v>116</v>
      </c>
      <c r="C126" s="18">
        <f>COUNTIF(E126:K126,"Sim")</f>
        <v>5</v>
      </c>
      <c r="D126" s="19">
        <f t="shared" si="29"/>
        <v>0.7142857142857143</v>
      </c>
      <c r="E126" s="13" t="s">
        <v>136</v>
      </c>
      <c r="F126" s="13" t="s">
        <v>135</v>
      </c>
      <c r="G126" s="13" t="s">
        <v>135</v>
      </c>
      <c r="H126" s="13" t="s">
        <v>136</v>
      </c>
      <c r="I126" s="13" t="s">
        <v>135</v>
      </c>
      <c r="J126" s="13" t="s">
        <v>135</v>
      </c>
      <c r="K126" s="13" t="s">
        <v>135</v>
      </c>
    </row>
    <row r="127" spans="1:11" ht="15">
      <c r="A127" s="3" t="s">
        <v>257</v>
      </c>
      <c r="B127" s="2" t="s">
        <v>117</v>
      </c>
      <c r="C127" s="18">
        <f>COUNTIF(E127:K127,"Sim")</f>
        <v>5</v>
      </c>
      <c r="D127" s="19">
        <f t="shared" si="29"/>
        <v>0.7142857142857143</v>
      </c>
      <c r="E127" s="13" t="s">
        <v>136</v>
      </c>
      <c r="F127" s="13" t="s">
        <v>135</v>
      </c>
      <c r="G127" s="13" t="s">
        <v>136</v>
      </c>
      <c r="H127" s="13" t="s">
        <v>135</v>
      </c>
      <c r="I127" s="13" t="s">
        <v>135</v>
      </c>
      <c r="J127" s="13" t="s">
        <v>135</v>
      </c>
      <c r="K127" s="13" t="s">
        <v>135</v>
      </c>
    </row>
    <row r="128" spans="1:11" ht="25.5">
      <c r="A128" s="3" t="s">
        <v>258</v>
      </c>
      <c r="B128" s="2" t="s">
        <v>118</v>
      </c>
      <c r="C128" s="18">
        <f>COUNTIF(E128:K128,"Sim")</f>
        <v>6</v>
      </c>
      <c r="D128" s="19">
        <f t="shared" si="29"/>
        <v>0.8571428571428571</v>
      </c>
      <c r="E128" s="13" t="s">
        <v>135</v>
      </c>
      <c r="F128" s="13" t="s">
        <v>136</v>
      </c>
      <c r="G128" s="13" t="s">
        <v>135</v>
      </c>
      <c r="H128" s="13" t="s">
        <v>135</v>
      </c>
      <c r="I128" s="13" t="s">
        <v>135</v>
      </c>
      <c r="J128" s="13" t="s">
        <v>135</v>
      </c>
      <c r="K128" s="13" t="s">
        <v>135</v>
      </c>
    </row>
    <row r="129" spans="1:11" ht="15">
      <c r="A129" s="3" t="s">
        <v>182</v>
      </c>
      <c r="B129" s="2" t="s">
        <v>30</v>
      </c>
      <c r="C129" s="18">
        <f>C$3-COUNTIF(E129:K129,"0")</f>
        <v>4</v>
      </c>
      <c r="D129" s="19">
        <f t="shared" si="29"/>
        <v>0.5714285714285714</v>
      </c>
      <c r="E129" s="13">
        <v>0</v>
      </c>
      <c r="F129" s="13" t="s">
        <v>259</v>
      </c>
      <c r="G129" s="13">
        <v>0</v>
      </c>
      <c r="H129" s="13">
        <v>0</v>
      </c>
      <c r="I129" s="13" t="s">
        <v>260</v>
      </c>
      <c r="J129" s="13" t="s">
        <v>261</v>
      </c>
      <c r="K129" s="13" t="s">
        <v>262</v>
      </c>
    </row>
    <row r="130" spans="1:11" ht="15.75">
      <c r="A130" s="1" t="s">
        <v>310</v>
      </c>
      <c r="B130" s="9" t="s">
        <v>142</v>
      </c>
      <c r="C130" s="20"/>
      <c r="D130" s="20"/>
      <c r="E130" s="8"/>
      <c r="F130" s="8"/>
      <c r="G130" s="8"/>
      <c r="H130" s="8"/>
      <c r="I130" s="8"/>
      <c r="J130" s="8"/>
      <c r="K130" s="8"/>
    </row>
    <row r="131" spans="1:11" ht="45">
      <c r="A131" s="1" t="s">
        <v>189</v>
      </c>
      <c r="B131" s="10" t="s">
        <v>31</v>
      </c>
      <c r="C131" s="15" t="s">
        <v>375</v>
      </c>
      <c r="D131" s="15" t="s">
        <v>376</v>
      </c>
      <c r="E131" s="22">
        <f>COUNTIF(E132:E146,"Sim")/COUNTA(E132:E146)</f>
        <v>0.33333333333333331</v>
      </c>
      <c r="F131" s="22">
        <f t="shared" ref="F131:K131" si="30">COUNTIF(F132:F146,"Sim")/COUNTA(F132:F146)</f>
        <v>0.66666666666666663</v>
      </c>
      <c r="G131" s="22">
        <f t="shared" si="30"/>
        <v>0.53333333333333333</v>
      </c>
      <c r="H131" s="22">
        <f t="shared" si="30"/>
        <v>0.26666666666666666</v>
      </c>
      <c r="I131" s="22">
        <f t="shared" si="30"/>
        <v>0.53333333333333333</v>
      </c>
      <c r="J131" s="22">
        <f t="shared" si="30"/>
        <v>0.6</v>
      </c>
      <c r="K131" s="22">
        <f t="shared" si="30"/>
        <v>0.2</v>
      </c>
    </row>
    <row r="132" spans="1:11" ht="15">
      <c r="A132" s="3" t="s">
        <v>263</v>
      </c>
      <c r="B132" s="2" t="s">
        <v>119</v>
      </c>
      <c r="C132" s="18">
        <f t="shared" ref="C132:C147" si="31">COUNTIF(E132:K132,"Sim")</f>
        <v>5</v>
      </c>
      <c r="D132" s="19">
        <f t="shared" ref="D132:D148" si="32">C132/$C$3</f>
        <v>0.7142857142857143</v>
      </c>
      <c r="E132" s="13" t="s">
        <v>135</v>
      </c>
      <c r="F132" s="13" t="s">
        <v>135</v>
      </c>
      <c r="G132" s="13" t="s">
        <v>135</v>
      </c>
      <c r="H132" s="13" t="s">
        <v>136</v>
      </c>
      <c r="I132" s="13" t="s">
        <v>136</v>
      </c>
      <c r="J132" s="13" t="s">
        <v>135</v>
      </c>
      <c r="K132" s="13" t="s">
        <v>135</v>
      </c>
    </row>
    <row r="133" spans="1:11" ht="15">
      <c r="A133" s="3" t="s">
        <v>264</v>
      </c>
      <c r="B133" s="2" t="s">
        <v>120</v>
      </c>
      <c r="C133" s="18">
        <f t="shared" si="31"/>
        <v>1</v>
      </c>
      <c r="D133" s="19">
        <f t="shared" si="32"/>
        <v>0.14285714285714285</v>
      </c>
      <c r="E133" s="13" t="s">
        <v>136</v>
      </c>
      <c r="F133" s="13" t="s">
        <v>135</v>
      </c>
      <c r="G133" s="13" t="s">
        <v>136</v>
      </c>
      <c r="H133" s="13" t="s">
        <v>136</v>
      </c>
      <c r="I133" s="13" t="s">
        <v>136</v>
      </c>
      <c r="J133" s="13" t="s">
        <v>136</v>
      </c>
      <c r="K133" s="13" t="s">
        <v>136</v>
      </c>
    </row>
    <row r="134" spans="1:11" ht="15">
      <c r="A134" s="3" t="s">
        <v>265</v>
      </c>
      <c r="B134" s="2" t="s">
        <v>121</v>
      </c>
      <c r="C134" s="18">
        <f t="shared" si="31"/>
        <v>2</v>
      </c>
      <c r="D134" s="19">
        <f t="shared" si="32"/>
        <v>0.2857142857142857</v>
      </c>
      <c r="E134" s="13" t="s">
        <v>136</v>
      </c>
      <c r="F134" s="13" t="s">
        <v>135</v>
      </c>
      <c r="G134" s="13" t="s">
        <v>136</v>
      </c>
      <c r="H134" s="13" t="s">
        <v>136</v>
      </c>
      <c r="I134" s="13" t="s">
        <v>136</v>
      </c>
      <c r="J134" s="13" t="s">
        <v>135</v>
      </c>
      <c r="K134" s="13" t="s">
        <v>136</v>
      </c>
    </row>
    <row r="135" spans="1:11" ht="15">
      <c r="A135" s="3" t="s">
        <v>266</v>
      </c>
      <c r="B135" s="2" t="s">
        <v>122</v>
      </c>
      <c r="C135" s="18">
        <f t="shared" si="31"/>
        <v>4</v>
      </c>
      <c r="D135" s="19">
        <f t="shared" si="32"/>
        <v>0.5714285714285714</v>
      </c>
      <c r="E135" s="13" t="s">
        <v>135</v>
      </c>
      <c r="F135" s="13" t="s">
        <v>135</v>
      </c>
      <c r="G135" s="13" t="s">
        <v>135</v>
      </c>
      <c r="H135" s="13" t="s">
        <v>136</v>
      </c>
      <c r="I135" s="13" t="s">
        <v>136</v>
      </c>
      <c r="J135" s="13" t="s">
        <v>135</v>
      </c>
      <c r="K135" s="13" t="s">
        <v>136</v>
      </c>
    </row>
    <row r="136" spans="1:11" ht="15">
      <c r="A136" s="3" t="s">
        <v>267</v>
      </c>
      <c r="B136" s="2" t="s">
        <v>123</v>
      </c>
      <c r="C136" s="18">
        <f t="shared" si="31"/>
        <v>5</v>
      </c>
      <c r="D136" s="19">
        <f t="shared" si="32"/>
        <v>0.7142857142857143</v>
      </c>
      <c r="E136" s="13" t="s">
        <v>135</v>
      </c>
      <c r="F136" s="13" t="s">
        <v>135</v>
      </c>
      <c r="G136" s="13" t="s">
        <v>135</v>
      </c>
      <c r="H136" s="13" t="s">
        <v>136</v>
      </c>
      <c r="I136" s="13" t="s">
        <v>135</v>
      </c>
      <c r="J136" s="13" t="s">
        <v>135</v>
      </c>
      <c r="K136" s="13" t="s">
        <v>136</v>
      </c>
    </row>
    <row r="137" spans="1:11" ht="15">
      <c r="A137" s="3" t="s">
        <v>268</v>
      </c>
      <c r="B137" s="2" t="s">
        <v>124</v>
      </c>
      <c r="C137" s="18">
        <f t="shared" si="31"/>
        <v>1</v>
      </c>
      <c r="D137" s="19">
        <f t="shared" si="32"/>
        <v>0.14285714285714285</v>
      </c>
      <c r="E137" s="13" t="s">
        <v>136</v>
      </c>
      <c r="F137" s="13" t="s">
        <v>135</v>
      </c>
      <c r="G137" s="13" t="s">
        <v>136</v>
      </c>
      <c r="H137" s="13" t="s">
        <v>136</v>
      </c>
      <c r="I137" s="13" t="s">
        <v>136</v>
      </c>
      <c r="J137" s="13" t="s">
        <v>136</v>
      </c>
      <c r="K137" s="13" t="s">
        <v>136</v>
      </c>
    </row>
    <row r="138" spans="1:11" ht="15">
      <c r="A138" s="3" t="s">
        <v>269</v>
      </c>
      <c r="B138" s="2" t="s">
        <v>125</v>
      </c>
      <c r="C138" s="18">
        <f t="shared" si="31"/>
        <v>2</v>
      </c>
      <c r="D138" s="19">
        <f t="shared" si="32"/>
        <v>0.2857142857142857</v>
      </c>
      <c r="E138" s="13" t="s">
        <v>136</v>
      </c>
      <c r="F138" s="13" t="s">
        <v>135</v>
      </c>
      <c r="G138" s="13" t="s">
        <v>136</v>
      </c>
      <c r="H138" s="13" t="s">
        <v>136</v>
      </c>
      <c r="I138" s="13" t="s">
        <v>135</v>
      </c>
      <c r="J138" s="13" t="s">
        <v>136</v>
      </c>
      <c r="K138" s="13" t="s">
        <v>136</v>
      </c>
    </row>
    <row r="139" spans="1:11" ht="15">
      <c r="A139" s="3" t="s">
        <v>270</v>
      </c>
      <c r="B139" s="2" t="s">
        <v>126</v>
      </c>
      <c r="C139" s="18">
        <f t="shared" si="31"/>
        <v>3</v>
      </c>
      <c r="D139" s="19">
        <f t="shared" si="32"/>
        <v>0.42857142857142855</v>
      </c>
      <c r="E139" s="13" t="s">
        <v>136</v>
      </c>
      <c r="F139" s="13" t="s">
        <v>136</v>
      </c>
      <c r="G139" s="13" t="s">
        <v>136</v>
      </c>
      <c r="H139" s="13" t="s">
        <v>135</v>
      </c>
      <c r="I139" s="13" t="s">
        <v>135</v>
      </c>
      <c r="J139" s="13" t="s">
        <v>135</v>
      </c>
      <c r="K139" s="13" t="s">
        <v>136</v>
      </c>
    </row>
    <row r="140" spans="1:11" ht="15">
      <c r="A140" s="3" t="s">
        <v>271</v>
      </c>
      <c r="B140" s="2" t="s">
        <v>127</v>
      </c>
      <c r="C140" s="18">
        <f t="shared" si="31"/>
        <v>0</v>
      </c>
      <c r="D140" s="19">
        <f t="shared" si="32"/>
        <v>0</v>
      </c>
      <c r="E140" s="13" t="s">
        <v>136</v>
      </c>
      <c r="F140" s="13" t="s">
        <v>136</v>
      </c>
      <c r="G140" s="13" t="s">
        <v>136</v>
      </c>
      <c r="H140" s="13" t="s">
        <v>136</v>
      </c>
      <c r="I140" s="13" t="s">
        <v>136</v>
      </c>
      <c r="J140" s="13" t="s">
        <v>136</v>
      </c>
      <c r="K140" s="13" t="s">
        <v>136</v>
      </c>
    </row>
    <row r="141" spans="1:11" ht="25.5">
      <c r="A141" s="3" t="s">
        <v>159</v>
      </c>
      <c r="B141" s="2" t="s">
        <v>128</v>
      </c>
      <c r="C141" s="18">
        <f t="shared" si="31"/>
        <v>7</v>
      </c>
      <c r="D141" s="19">
        <f t="shared" si="32"/>
        <v>1</v>
      </c>
      <c r="E141" s="13" t="s">
        <v>135</v>
      </c>
      <c r="F141" s="13" t="s">
        <v>135</v>
      </c>
      <c r="G141" s="13" t="s">
        <v>135</v>
      </c>
      <c r="H141" s="13" t="s">
        <v>135</v>
      </c>
      <c r="I141" s="13" t="s">
        <v>135</v>
      </c>
      <c r="J141" s="13" t="s">
        <v>135</v>
      </c>
      <c r="K141" s="13" t="s">
        <v>135</v>
      </c>
    </row>
    <row r="142" spans="1:11" ht="15">
      <c r="A142" s="3" t="s">
        <v>160</v>
      </c>
      <c r="B142" s="2" t="s">
        <v>129</v>
      </c>
      <c r="C142" s="18">
        <f t="shared" si="31"/>
        <v>7</v>
      </c>
      <c r="D142" s="19">
        <f t="shared" si="32"/>
        <v>1</v>
      </c>
      <c r="E142" s="13" t="s">
        <v>135</v>
      </c>
      <c r="F142" s="13" t="s">
        <v>135</v>
      </c>
      <c r="G142" s="13" t="s">
        <v>135</v>
      </c>
      <c r="H142" s="13" t="s">
        <v>135</v>
      </c>
      <c r="I142" s="13" t="s">
        <v>135</v>
      </c>
      <c r="J142" s="13" t="s">
        <v>135</v>
      </c>
      <c r="K142" s="13" t="s">
        <v>135</v>
      </c>
    </row>
    <row r="143" spans="1:11" ht="15">
      <c r="A143" s="3" t="s">
        <v>161</v>
      </c>
      <c r="B143" s="2" t="s">
        <v>130</v>
      </c>
      <c r="C143" s="18">
        <f t="shared" si="31"/>
        <v>4</v>
      </c>
      <c r="D143" s="19">
        <f t="shared" si="32"/>
        <v>0.5714285714285714</v>
      </c>
      <c r="E143" s="13" t="s">
        <v>136</v>
      </c>
      <c r="F143" s="13" t="s">
        <v>136</v>
      </c>
      <c r="G143" s="13" t="s">
        <v>135</v>
      </c>
      <c r="H143" s="13" t="s">
        <v>135</v>
      </c>
      <c r="I143" s="13" t="s">
        <v>135</v>
      </c>
      <c r="J143" s="13" t="s">
        <v>135</v>
      </c>
      <c r="K143" s="13" t="s">
        <v>136</v>
      </c>
    </row>
    <row r="144" spans="1:11" ht="15">
      <c r="A144" s="3" t="s">
        <v>162</v>
      </c>
      <c r="B144" s="2" t="s">
        <v>131</v>
      </c>
      <c r="C144" s="18">
        <f t="shared" si="31"/>
        <v>4</v>
      </c>
      <c r="D144" s="19">
        <f t="shared" si="32"/>
        <v>0.5714285714285714</v>
      </c>
      <c r="E144" s="13" t="s">
        <v>136</v>
      </c>
      <c r="F144" s="13" t="s">
        <v>135</v>
      </c>
      <c r="G144" s="13" t="s">
        <v>135</v>
      </c>
      <c r="H144" s="13" t="s">
        <v>136</v>
      </c>
      <c r="I144" s="13" t="s">
        <v>135</v>
      </c>
      <c r="J144" s="13" t="s">
        <v>135</v>
      </c>
      <c r="K144" s="13" t="s">
        <v>136</v>
      </c>
    </row>
    <row r="145" spans="1:11" ht="15">
      <c r="A145" s="3" t="s">
        <v>163</v>
      </c>
      <c r="B145" s="2" t="s">
        <v>132</v>
      </c>
      <c r="C145" s="18">
        <f t="shared" si="31"/>
        <v>2</v>
      </c>
      <c r="D145" s="19">
        <f t="shared" si="32"/>
        <v>0.2857142857142857</v>
      </c>
      <c r="E145" s="13" t="s">
        <v>136</v>
      </c>
      <c r="F145" s="13" t="s">
        <v>136</v>
      </c>
      <c r="G145" s="13" t="s">
        <v>135</v>
      </c>
      <c r="H145" s="13" t="s">
        <v>136</v>
      </c>
      <c r="I145" s="13" t="s">
        <v>135</v>
      </c>
      <c r="J145" s="13" t="s">
        <v>136</v>
      </c>
      <c r="K145" s="13" t="s">
        <v>136</v>
      </c>
    </row>
    <row r="146" spans="1:11" ht="15">
      <c r="A146" s="3" t="s">
        <v>164</v>
      </c>
      <c r="B146" s="2" t="s">
        <v>133</v>
      </c>
      <c r="C146" s="18">
        <f t="shared" si="31"/>
        <v>0</v>
      </c>
      <c r="D146" s="19">
        <f t="shared" si="32"/>
        <v>0</v>
      </c>
      <c r="E146" s="13" t="s">
        <v>136</v>
      </c>
      <c r="F146" s="13" t="s">
        <v>136</v>
      </c>
      <c r="G146" s="13" t="s">
        <v>136</v>
      </c>
      <c r="H146" s="13" t="s">
        <v>136</v>
      </c>
      <c r="I146" s="13" t="s">
        <v>136</v>
      </c>
      <c r="J146" s="13" t="s">
        <v>136</v>
      </c>
      <c r="K146" s="13" t="s">
        <v>136</v>
      </c>
    </row>
    <row r="147" spans="1:11" ht="15">
      <c r="A147" s="3" t="s">
        <v>272</v>
      </c>
      <c r="B147" s="2" t="s">
        <v>373</v>
      </c>
      <c r="C147" s="18">
        <f t="shared" si="31"/>
        <v>0</v>
      </c>
      <c r="D147" s="19">
        <f t="shared" si="32"/>
        <v>0</v>
      </c>
      <c r="E147" s="13">
        <v>0</v>
      </c>
      <c r="F147" s="13">
        <v>0</v>
      </c>
      <c r="G147" s="13" t="s">
        <v>273</v>
      </c>
      <c r="H147" s="13">
        <v>0</v>
      </c>
      <c r="I147" s="13">
        <v>0</v>
      </c>
      <c r="J147" s="13">
        <v>0</v>
      </c>
      <c r="K147" s="13">
        <v>0</v>
      </c>
    </row>
    <row r="148" spans="1:11" ht="15">
      <c r="A148" s="3" t="s">
        <v>183</v>
      </c>
      <c r="B148" s="2" t="s">
        <v>32</v>
      </c>
      <c r="C148" s="18">
        <f>C$3-COUNTIF(E148:K148,"0")</f>
        <v>6</v>
      </c>
      <c r="D148" s="19">
        <f t="shared" si="32"/>
        <v>0.8571428571428571</v>
      </c>
      <c r="E148" s="13" t="s">
        <v>274</v>
      </c>
      <c r="F148" s="13" t="s">
        <v>275</v>
      </c>
      <c r="G148" s="13">
        <v>0</v>
      </c>
      <c r="H148" s="13" t="s">
        <v>276</v>
      </c>
      <c r="I148" s="13" t="s">
        <v>277</v>
      </c>
      <c r="J148" s="13" t="s">
        <v>278</v>
      </c>
      <c r="K148" s="13" t="s">
        <v>279</v>
      </c>
    </row>
    <row r="149" spans="1:11" ht="15.75">
      <c r="A149" s="1" t="s">
        <v>310</v>
      </c>
      <c r="B149" s="9" t="s">
        <v>143</v>
      </c>
      <c r="C149" s="20"/>
      <c r="D149" s="20"/>
      <c r="E149" s="8"/>
      <c r="F149" s="8"/>
      <c r="G149" s="8"/>
      <c r="H149" s="8"/>
      <c r="I149" s="8"/>
      <c r="J149" s="8"/>
      <c r="K149" s="8"/>
    </row>
    <row r="150" spans="1:11" ht="15">
      <c r="A150" s="1" t="s">
        <v>189</v>
      </c>
      <c r="B150" s="10" t="s">
        <v>33</v>
      </c>
      <c r="C150" s="15" t="s">
        <v>375</v>
      </c>
      <c r="D150" s="15" t="s">
        <v>376</v>
      </c>
      <c r="E150" s="22">
        <f>COUNTIF(E151:E153,"Sim")/COUNTA(E151:E153)</f>
        <v>0.66666666666666663</v>
      </c>
      <c r="F150" s="22">
        <f t="shared" ref="F150:K150" si="33">COUNTIF(F151:F153,"Sim")/COUNTA(F151:F153)</f>
        <v>0.33333333333333331</v>
      </c>
      <c r="G150" s="22">
        <f t="shared" si="33"/>
        <v>0.33333333333333331</v>
      </c>
      <c r="H150" s="22">
        <f t="shared" si="33"/>
        <v>0.33333333333333331</v>
      </c>
      <c r="I150" s="22">
        <f t="shared" si="33"/>
        <v>0.33333333333333331</v>
      </c>
      <c r="J150" s="22">
        <f t="shared" si="33"/>
        <v>0.33333333333333331</v>
      </c>
      <c r="K150" s="22">
        <f t="shared" si="33"/>
        <v>0.33333333333333331</v>
      </c>
    </row>
    <row r="151" spans="1:11" ht="15">
      <c r="A151" s="3" t="s">
        <v>311</v>
      </c>
      <c r="B151" s="2" t="s">
        <v>135</v>
      </c>
      <c r="C151" s="18">
        <f>COUNTIF(E151:K151,"Sim")</f>
        <v>4</v>
      </c>
      <c r="D151" s="19">
        <f t="shared" ref="D151:D157" si="34">C151/$C$3</f>
        <v>0.5714285714285714</v>
      </c>
      <c r="E151" s="13" t="s">
        <v>136</v>
      </c>
      <c r="F151" s="13" t="s">
        <v>135</v>
      </c>
      <c r="G151" s="13" t="s">
        <v>136</v>
      </c>
      <c r="H151" s="13" t="s">
        <v>135</v>
      </c>
      <c r="I151" s="13" t="s">
        <v>136</v>
      </c>
      <c r="J151" s="13" t="s">
        <v>135</v>
      </c>
      <c r="K151" s="13" t="s">
        <v>135</v>
      </c>
    </row>
    <row r="152" spans="1:11" ht="15">
      <c r="A152" s="3" t="s">
        <v>312</v>
      </c>
      <c r="B152" s="2" t="s">
        <v>136</v>
      </c>
      <c r="C152" s="18">
        <f>COUNTIF(E152:K152,"Sim")</f>
        <v>3</v>
      </c>
      <c r="D152" s="19">
        <f t="shared" si="34"/>
        <v>0.42857142857142855</v>
      </c>
      <c r="E152" s="13" t="s">
        <v>135</v>
      </c>
      <c r="F152" s="13" t="s">
        <v>136</v>
      </c>
      <c r="G152" s="13" t="s">
        <v>135</v>
      </c>
      <c r="H152" s="13" t="s">
        <v>136</v>
      </c>
      <c r="I152" s="13" t="s">
        <v>135</v>
      </c>
      <c r="J152" s="13" t="s">
        <v>136</v>
      </c>
      <c r="K152" s="13" t="s">
        <v>136</v>
      </c>
    </row>
    <row r="153" spans="1:11" ht="15">
      <c r="A153" s="3" t="s">
        <v>313</v>
      </c>
      <c r="B153" s="2" t="s">
        <v>137</v>
      </c>
      <c r="C153" s="18">
        <f>COUNTIF(E153:K153,"Sim")</f>
        <v>1</v>
      </c>
      <c r="D153" s="19">
        <f t="shared" si="34"/>
        <v>0.14285714285714285</v>
      </c>
      <c r="E153" s="13" t="s">
        <v>135</v>
      </c>
      <c r="F153" s="13" t="s">
        <v>136</v>
      </c>
      <c r="G153" s="13" t="s">
        <v>136</v>
      </c>
      <c r="H153" s="13" t="s">
        <v>136</v>
      </c>
      <c r="I153" s="13" t="s">
        <v>136</v>
      </c>
      <c r="J153" s="13" t="s">
        <v>136</v>
      </c>
      <c r="K153" s="13" t="s">
        <v>136</v>
      </c>
    </row>
    <row r="154" spans="1:11" ht="15">
      <c r="A154" s="3" t="s">
        <v>314</v>
      </c>
      <c r="B154" s="2" t="s">
        <v>373</v>
      </c>
      <c r="C154" s="18">
        <f>COUNTIF(E154:K154,"Sim")</f>
        <v>0</v>
      </c>
      <c r="D154" s="19">
        <f t="shared" si="34"/>
        <v>0</v>
      </c>
      <c r="E154" s="13" t="s">
        <v>280</v>
      </c>
      <c r="F154" s="13">
        <v>0</v>
      </c>
      <c r="G154" s="13">
        <v>0</v>
      </c>
      <c r="H154" s="13">
        <v>0</v>
      </c>
      <c r="I154" s="13">
        <v>0</v>
      </c>
      <c r="J154" s="13">
        <v>0</v>
      </c>
      <c r="K154" s="13">
        <v>0</v>
      </c>
    </row>
    <row r="155" spans="1:11" ht="15">
      <c r="A155" s="3" t="s">
        <v>184</v>
      </c>
      <c r="B155" s="2" t="s">
        <v>34</v>
      </c>
      <c r="C155" s="18">
        <f>C$3-COUNTIF(E155:K155,"0")</f>
        <v>5</v>
      </c>
      <c r="D155" s="19">
        <f t="shared" si="34"/>
        <v>0.7142857142857143</v>
      </c>
      <c r="E155" s="13" t="s">
        <v>281</v>
      </c>
      <c r="F155" s="13" t="s">
        <v>282</v>
      </c>
      <c r="G155" s="13">
        <v>0</v>
      </c>
      <c r="H155" s="13" t="s">
        <v>283</v>
      </c>
      <c r="I155" s="13" t="s">
        <v>284</v>
      </c>
      <c r="J155" s="13">
        <v>0</v>
      </c>
      <c r="K155" s="13" t="s">
        <v>285</v>
      </c>
    </row>
    <row r="156" spans="1:11" ht="15.75">
      <c r="A156" s="1" t="s">
        <v>310</v>
      </c>
      <c r="B156" s="9" t="s">
        <v>144</v>
      </c>
      <c r="C156" s="20"/>
      <c r="D156" s="20"/>
      <c r="E156" s="8"/>
      <c r="F156" s="8"/>
      <c r="G156" s="8"/>
      <c r="H156" s="8"/>
      <c r="I156" s="8"/>
      <c r="J156" s="8"/>
      <c r="K156" s="8"/>
    </row>
    <row r="157" spans="1:11" ht="15">
      <c r="A157" s="3" t="s">
        <v>185</v>
      </c>
      <c r="B157" s="2" t="s">
        <v>35</v>
      </c>
      <c r="C157" s="18">
        <f>C$3-COUNTIF(E157:K157,"0")</f>
        <v>6</v>
      </c>
      <c r="D157" s="19">
        <f t="shared" si="34"/>
        <v>0.8571428571428571</v>
      </c>
      <c r="E157" s="13" t="s">
        <v>286</v>
      </c>
      <c r="F157" s="13" t="s">
        <v>287</v>
      </c>
      <c r="G157" s="13" t="s">
        <v>288</v>
      </c>
      <c r="H157" s="13" t="s">
        <v>289</v>
      </c>
      <c r="I157" s="13" t="s">
        <v>290</v>
      </c>
      <c r="J157" s="13" t="s">
        <v>291</v>
      </c>
      <c r="K157" s="13">
        <v>0</v>
      </c>
    </row>
    <row r="158" spans="1:11" ht="15">
      <c r="A158" s="1" t="s">
        <v>310</v>
      </c>
      <c r="B158" s="7" t="s">
        <v>36</v>
      </c>
      <c r="C158" s="20"/>
      <c r="D158" s="20"/>
      <c r="E158" s="8"/>
      <c r="F158" s="8"/>
      <c r="G158" s="8"/>
      <c r="H158" s="8"/>
      <c r="I158" s="8"/>
      <c r="J158" s="8"/>
      <c r="K158" s="8"/>
    </row>
    <row r="159" spans="1:11" ht="15">
      <c r="A159" s="3" t="s">
        <v>186</v>
      </c>
      <c r="B159" s="2" t="s">
        <v>37</v>
      </c>
      <c r="C159" s="18">
        <f t="shared" ref="C159:C163" si="35">COUNTIF(E159:K159,"Sim")</f>
        <v>0</v>
      </c>
      <c r="D159" s="19">
        <f t="shared" ref="D159:D163" si="36">C159/$C$3</f>
        <v>0</v>
      </c>
      <c r="E159" s="13" t="s">
        <v>292</v>
      </c>
      <c r="F159" s="13" t="s">
        <v>293</v>
      </c>
      <c r="G159" s="13" t="s">
        <v>294</v>
      </c>
      <c r="H159" s="13">
        <v>0</v>
      </c>
      <c r="I159" s="13">
        <v>0</v>
      </c>
      <c r="J159" s="13">
        <v>0</v>
      </c>
      <c r="K159" s="13">
        <v>0</v>
      </c>
    </row>
    <row r="160" spans="1:11" ht="15">
      <c r="A160" s="3" t="s">
        <v>187</v>
      </c>
      <c r="B160" s="2" t="s">
        <v>37</v>
      </c>
      <c r="C160" s="18">
        <f t="shared" si="35"/>
        <v>0</v>
      </c>
      <c r="D160" s="19">
        <f t="shared" si="36"/>
        <v>0</v>
      </c>
      <c r="E160" s="13" t="s">
        <v>295</v>
      </c>
      <c r="F160" s="13" t="s">
        <v>296</v>
      </c>
      <c r="G160" s="13" t="s">
        <v>297</v>
      </c>
      <c r="H160" s="13">
        <v>0</v>
      </c>
      <c r="I160" s="13">
        <v>0</v>
      </c>
      <c r="J160" s="13">
        <v>0</v>
      </c>
      <c r="K160" s="13">
        <v>0</v>
      </c>
    </row>
    <row r="161" spans="1:11" ht="15">
      <c r="A161" s="3" t="s">
        <v>298</v>
      </c>
      <c r="B161" s="2" t="s">
        <v>38</v>
      </c>
      <c r="C161" s="18">
        <f t="shared" si="35"/>
        <v>0</v>
      </c>
      <c r="D161" s="19">
        <f t="shared" si="36"/>
        <v>0</v>
      </c>
      <c r="E161" s="13" t="s">
        <v>299</v>
      </c>
      <c r="F161" s="13" t="s">
        <v>300</v>
      </c>
      <c r="G161" s="13" t="s">
        <v>301</v>
      </c>
      <c r="H161" s="13">
        <v>0</v>
      </c>
      <c r="I161" s="13">
        <v>0</v>
      </c>
      <c r="J161" s="13">
        <v>0</v>
      </c>
      <c r="K161" s="13">
        <v>0</v>
      </c>
    </row>
    <row r="162" spans="1:11" ht="15">
      <c r="A162" s="3" t="s">
        <v>302</v>
      </c>
      <c r="B162" s="2" t="s">
        <v>38</v>
      </c>
      <c r="C162" s="18">
        <f t="shared" si="35"/>
        <v>0</v>
      </c>
      <c r="D162" s="19">
        <f t="shared" si="36"/>
        <v>0</v>
      </c>
      <c r="E162" s="13" t="s">
        <v>303</v>
      </c>
      <c r="F162" s="13">
        <v>0</v>
      </c>
      <c r="G162" s="13" t="s">
        <v>304</v>
      </c>
      <c r="H162" s="13">
        <v>0</v>
      </c>
      <c r="I162" s="13">
        <v>0</v>
      </c>
      <c r="J162" s="13">
        <v>0</v>
      </c>
      <c r="K162" s="13">
        <v>0</v>
      </c>
    </row>
    <row r="163" spans="1:11" ht="15">
      <c r="A163" s="4" t="s">
        <v>305</v>
      </c>
      <c r="B163" s="2" t="s">
        <v>39</v>
      </c>
      <c r="C163" s="18">
        <f t="shared" si="35"/>
        <v>0</v>
      </c>
      <c r="D163" s="19">
        <f t="shared" si="36"/>
        <v>0</v>
      </c>
      <c r="E163" s="13">
        <v>0</v>
      </c>
      <c r="F163" s="13" t="s">
        <v>306</v>
      </c>
      <c r="G163" s="13" t="s">
        <v>307</v>
      </c>
      <c r="H163" s="13">
        <v>0</v>
      </c>
      <c r="I163" s="13">
        <v>0</v>
      </c>
      <c r="J163" s="13">
        <v>0</v>
      </c>
      <c r="K163" s="13">
        <v>0</v>
      </c>
    </row>
  </sheetData>
  <mergeCells count="2">
    <mergeCell ref="C2:D2"/>
    <mergeCell ref="B1:K1"/>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Consolidado Calculado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MOACYR ESTEVES PERCHE</dc:creator>
  <cp:lastModifiedBy>wilson</cp:lastModifiedBy>
  <dcterms:created xsi:type="dcterms:W3CDTF">2017-08-31T10:27:37Z</dcterms:created>
  <dcterms:modified xsi:type="dcterms:W3CDTF">2017-11-29T11:28:36Z</dcterms:modified>
</cp:coreProperties>
</file>